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H:\Documents\_A4-Material\B6-DA-Master Folder\DA-2019-Bayesian\"/>
    </mc:Choice>
  </mc:AlternateContent>
  <xr:revisionPtr revIDLastSave="0" documentId="13_ncr:1_{EB580287-4701-4E01-870D-7EF06FD5BEBF}" xr6:coauthVersionLast="40" xr6:coauthVersionMax="40" xr10:uidLastSave="{00000000-0000-0000-0000-000000000000}"/>
  <bookViews>
    <workbookView xWindow="22932" yWindow="-108" windowWidth="23256" windowHeight="12576" xr2:uid="{00000000-000D-0000-FFFF-FFFF00000000}"/>
  </bookViews>
  <sheets>
    <sheet name="BayesianAnalysis-1" sheetId="4" r:id="rId1"/>
  </sheets>
  <definedNames>
    <definedName name="solver_adj" localSheetId="0" hidden="1">'BayesianAnalysis-1'!$C$9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'BayesianAnalysis-1'!$C$9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'BayesianAnalysis-1'!$F$23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userid" localSheetId="0" hidden="1">" "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4" l="1"/>
  <c r="D10" i="4" s="1"/>
  <c r="E10" i="4" s="1"/>
  <c r="I4" i="4"/>
  <c r="E9" i="4" s="1"/>
  <c r="D9" i="4" s="1"/>
  <c r="I3" i="4"/>
  <c r="C9" i="4" s="1"/>
  <c r="F9" i="4" l="1"/>
  <c r="G9" i="4" l="1"/>
  <c r="C10" i="4"/>
  <c r="D19" i="4"/>
  <c r="F17" i="4" l="1"/>
  <c r="G10" i="4"/>
  <c r="G11" i="4" s="1"/>
  <c r="B21" i="4" s="1"/>
  <c r="F10" i="4"/>
  <c r="E19" i="4"/>
  <c r="F16" i="4" s="1"/>
  <c r="F19" i="4" s="1"/>
  <c r="F11" i="4" l="1"/>
  <c r="H10" i="4" s="1"/>
  <c r="E20" i="4" s="1"/>
  <c r="I10" i="4"/>
  <c r="E21" i="4" s="1"/>
  <c r="I9" i="4"/>
  <c r="D21" i="4" s="1"/>
  <c r="B20" i="4" l="1"/>
  <c r="H9" i="4"/>
  <c r="D20" i="4" s="1"/>
  <c r="H16" i="4"/>
  <c r="H17" i="4"/>
  <c r="F21" i="4" l="1"/>
  <c r="G17" i="4"/>
  <c r="G16" i="4"/>
  <c r="F20" i="4" l="1"/>
  <c r="F22" i="4" s="1"/>
  <c r="F23" i="4" s="1"/>
</calcChain>
</file>

<file path=xl/sharedStrings.xml><?xml version="1.0" encoding="utf-8"?>
<sst xmlns="http://schemas.openxmlformats.org/spreadsheetml/2006/main" count="47" uniqueCount="27">
  <si>
    <t>Positive</t>
  </si>
  <si>
    <t>Negative</t>
  </si>
  <si>
    <t>Prior</t>
  </si>
  <si>
    <t>Conditional</t>
  </si>
  <si>
    <t>Joint</t>
  </si>
  <si>
    <t>Bayes</t>
  </si>
  <si>
    <t>Marginal</t>
  </si>
  <si>
    <t>Payoff</t>
  </si>
  <si>
    <t>Good</t>
  </si>
  <si>
    <t>Bad</t>
  </si>
  <si>
    <t>SiteA</t>
  </si>
  <si>
    <t>SiteB</t>
  </si>
  <si>
    <t>EMV</t>
  </si>
  <si>
    <t>EPSI</t>
  </si>
  <si>
    <t>EVSI</t>
  </si>
  <si>
    <t>P[T|S]</t>
  </si>
  <si>
    <t>P[S|T]</t>
  </si>
  <si>
    <t>Decision Analysis, Lec03-WIP, Spring 2018</t>
  </si>
  <si>
    <t>Prior:</t>
  </si>
  <si>
    <t>False Negative:</t>
  </si>
  <si>
    <t>False Positive:</t>
  </si>
  <si>
    <t>P[Positive|Bad]=</t>
  </si>
  <si>
    <t>P[Negative|Good]=</t>
  </si>
  <si>
    <t>P[Good]=</t>
  </si>
  <si>
    <t>Max(EMV)</t>
  </si>
  <si>
    <t>P[T,S]</t>
  </si>
  <si>
    <t>P[T]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</si>
</sst>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CE9A-15DB-4084-B75A-707FF2A598B6}">
  <dimension ref="A1:I23"/>
  <sheetViews>
    <sheetView tabSelected="1" zoomScale="115" zoomScaleNormal="115" workbookViewId="0">
      <selection activeCell="A3" sqref="A3"/>
    </sheetView>
  </sheetViews>
  <sheetFormatPr defaultRowHeight="15" x14ac:dyDescent="0.25"/>
  <cols>
    <col min="1" max="1" width="8.7265625" style="2"/>
    <col min="2" max="2" width="7.6328125" style="2" bestFit="1" customWidth="1"/>
    <col min="3" max="3" width="8" style="2" bestFit="1" customWidth="1"/>
    <col min="4" max="5" width="12.1796875" style="2" bestFit="1" customWidth="1"/>
    <col min="6" max="6" width="9.453125" style="2" bestFit="1" customWidth="1"/>
    <col min="7" max="7" width="13.453125" style="2" bestFit="1" customWidth="1"/>
    <col min="8" max="8" width="16.1796875" style="2" bestFit="1" customWidth="1"/>
    <col min="9" max="9" width="12.1796875" style="2" bestFit="1" customWidth="1"/>
    <col min="10" max="16384" width="8.7265625" style="2"/>
  </cols>
  <sheetData>
    <row r="1" spans="1:9" ht="15.6" x14ac:dyDescent="0.25">
      <c r="A1" s="1" t="s">
        <v>17</v>
      </c>
    </row>
    <row r="2" spans="1:9" x14ac:dyDescent="0.25">
      <c r="A2" s="2" t="s">
        <v>5</v>
      </c>
    </row>
    <row r="3" spans="1:9" x14ac:dyDescent="0.25">
      <c r="D3" s="2" t="s">
        <v>8</v>
      </c>
      <c r="E3" s="2" t="s">
        <v>9</v>
      </c>
      <c r="G3" s="9" t="s">
        <v>18</v>
      </c>
      <c r="H3" s="10" t="s">
        <v>23</v>
      </c>
      <c r="I3" s="11">
        <f>SUM(D4:D5)/SUM(D4:E5)</f>
        <v>0.4</v>
      </c>
    </row>
    <row r="4" spans="1:9" x14ac:dyDescent="0.25">
      <c r="C4" s="2" t="s">
        <v>0</v>
      </c>
      <c r="D4" s="3">
        <v>6</v>
      </c>
      <c r="E4" s="3">
        <v>4</v>
      </c>
      <c r="G4" s="15" t="s">
        <v>19</v>
      </c>
      <c r="H4" s="16" t="s">
        <v>22</v>
      </c>
      <c r="I4" s="8">
        <f>D5/SUM(D4:D5)</f>
        <v>0.25</v>
      </c>
    </row>
    <row r="5" spans="1:9" x14ac:dyDescent="0.25">
      <c r="C5" s="2" t="s">
        <v>1</v>
      </c>
      <c r="D5" s="3">
        <v>2</v>
      </c>
      <c r="E5" s="3">
        <v>8</v>
      </c>
      <c r="G5" s="12" t="s">
        <v>20</v>
      </c>
      <c r="H5" s="13" t="s">
        <v>21</v>
      </c>
      <c r="I5" s="14">
        <f>E4/SUM(E4:E5)</f>
        <v>0.33333333333333331</v>
      </c>
    </row>
    <row r="6" spans="1:9" ht="15.6" thickBot="1" x14ac:dyDescent="0.3"/>
    <row r="7" spans="1:9" x14ac:dyDescent="0.25">
      <c r="B7" s="17"/>
      <c r="C7" s="18"/>
      <c r="D7" s="19" t="s">
        <v>3</v>
      </c>
      <c r="E7" s="20" t="s">
        <v>15</v>
      </c>
      <c r="F7" s="19" t="s">
        <v>4</v>
      </c>
      <c r="G7" s="20" t="s">
        <v>25</v>
      </c>
      <c r="H7" s="19" t="s">
        <v>3</v>
      </c>
      <c r="I7" s="21" t="s">
        <v>16</v>
      </c>
    </row>
    <row r="8" spans="1:9" x14ac:dyDescent="0.25">
      <c r="B8" s="22"/>
      <c r="C8" s="3" t="s">
        <v>2</v>
      </c>
      <c r="D8" s="6" t="s">
        <v>0</v>
      </c>
      <c r="E8" s="8" t="s">
        <v>1</v>
      </c>
      <c r="F8" s="6" t="s">
        <v>0</v>
      </c>
      <c r="G8" s="8" t="s">
        <v>1</v>
      </c>
      <c r="H8" s="6" t="s">
        <v>0</v>
      </c>
      <c r="I8" s="23" t="s">
        <v>1</v>
      </c>
    </row>
    <row r="9" spans="1:9" x14ac:dyDescent="0.25">
      <c r="B9" s="24" t="s">
        <v>8</v>
      </c>
      <c r="C9" s="4">
        <f>I3</f>
        <v>0.4</v>
      </c>
      <c r="D9" s="3">
        <f>1-E9</f>
        <v>0.75</v>
      </c>
      <c r="E9" s="3">
        <f>I4</f>
        <v>0.25</v>
      </c>
      <c r="F9" s="3">
        <f>C9*D9</f>
        <v>0.30000000000000004</v>
      </c>
      <c r="G9" s="3">
        <f>C9*E9</f>
        <v>0.1</v>
      </c>
      <c r="H9" s="3">
        <f>F9/F11</f>
        <v>0.60000000000000009</v>
      </c>
      <c r="I9" s="25">
        <f>G9/G11</f>
        <v>0.2</v>
      </c>
    </row>
    <row r="10" spans="1:9" x14ac:dyDescent="0.25">
      <c r="B10" s="26" t="s">
        <v>9</v>
      </c>
      <c r="C10" s="5">
        <f>1-C9</f>
        <v>0.6</v>
      </c>
      <c r="D10" s="3">
        <f>I5</f>
        <v>0.33333333333333331</v>
      </c>
      <c r="E10" s="3">
        <f>1-D10</f>
        <v>0.66666666666666674</v>
      </c>
      <c r="F10" s="3">
        <f>C10*D10</f>
        <v>0.19999999999999998</v>
      </c>
      <c r="G10" s="3">
        <f>C10*E10</f>
        <v>0.4</v>
      </c>
      <c r="H10" s="3">
        <f>F10/F11</f>
        <v>0.39999999999999997</v>
      </c>
      <c r="I10" s="25">
        <f>G10/G11</f>
        <v>0.8</v>
      </c>
    </row>
    <row r="11" spans="1:9" x14ac:dyDescent="0.25">
      <c r="B11" s="22"/>
      <c r="C11" s="27"/>
      <c r="D11" s="27"/>
      <c r="E11" s="27"/>
      <c r="F11" s="6">
        <f>SUM(F9:F10)</f>
        <v>0.5</v>
      </c>
      <c r="G11" s="8">
        <f>SUM(G9:G10)</f>
        <v>0.5</v>
      </c>
      <c r="H11" s="27"/>
      <c r="I11" s="28"/>
    </row>
    <row r="12" spans="1:9" ht="15.6" thickBot="1" x14ac:dyDescent="0.3">
      <c r="B12" s="29"/>
      <c r="C12" s="30"/>
      <c r="D12" s="30"/>
      <c r="E12" s="30"/>
      <c r="F12" s="31" t="s">
        <v>6</v>
      </c>
      <c r="G12" s="32" t="s">
        <v>26</v>
      </c>
      <c r="H12" s="30"/>
      <c r="I12" s="33"/>
    </row>
    <row r="14" spans="1:9" x14ac:dyDescent="0.25">
      <c r="F14" s="2" t="s">
        <v>12</v>
      </c>
      <c r="G14" s="2" t="s">
        <v>12</v>
      </c>
      <c r="H14" s="2" t="s">
        <v>12</v>
      </c>
    </row>
    <row r="15" spans="1:9" x14ac:dyDescent="0.25">
      <c r="C15" s="2" t="s">
        <v>7</v>
      </c>
      <c r="D15" s="2" t="s">
        <v>8</v>
      </c>
      <c r="E15" s="2" t="s">
        <v>9</v>
      </c>
      <c r="F15" s="2" t="s">
        <v>2</v>
      </c>
      <c r="G15" s="2" t="s">
        <v>0</v>
      </c>
      <c r="H15" s="2" t="s">
        <v>1</v>
      </c>
    </row>
    <row r="16" spans="1:9" x14ac:dyDescent="0.25">
      <c r="C16" s="2" t="s">
        <v>10</v>
      </c>
      <c r="D16" s="3">
        <v>300</v>
      </c>
      <c r="E16" s="3">
        <v>100</v>
      </c>
      <c r="F16" s="4">
        <f>SUMPRODUCT(D16:E16,$D$19:$E$19)</f>
        <v>180</v>
      </c>
      <c r="G16" s="4">
        <f>SUMPRODUCT(D16:E16,$D$20:$E$20)</f>
        <v>220.00000000000003</v>
      </c>
      <c r="H16" s="4">
        <f>SUMPRODUCT(D16:E16,$D$21:$E$21)</f>
        <v>140</v>
      </c>
    </row>
    <row r="17" spans="2:8" x14ac:dyDescent="0.25">
      <c r="C17" s="2" t="s">
        <v>11</v>
      </c>
      <c r="D17" s="3">
        <v>400</v>
      </c>
      <c r="E17" s="3">
        <v>50</v>
      </c>
      <c r="F17" s="5">
        <f>SUMPRODUCT(D17:E17,$D$19:$E$19)</f>
        <v>190</v>
      </c>
      <c r="G17" s="5">
        <f>SUMPRODUCT(D17:E17,$D$20:$E$20)</f>
        <v>260</v>
      </c>
      <c r="H17" s="5">
        <f>SUMPRODUCT(D17:E17,$D$21:$E$21)</f>
        <v>120</v>
      </c>
    </row>
    <row r="18" spans="2:8" x14ac:dyDescent="0.25">
      <c r="F18" s="2" t="s">
        <v>24</v>
      </c>
    </row>
    <row r="19" spans="2:8" x14ac:dyDescent="0.25">
      <c r="B19" s="2" t="s">
        <v>6</v>
      </c>
      <c r="C19" s="2" t="s">
        <v>2</v>
      </c>
      <c r="D19" s="6">
        <f>C9</f>
        <v>0.4</v>
      </c>
      <c r="E19" s="7">
        <f>C10</f>
        <v>0.6</v>
      </c>
      <c r="F19" s="8">
        <f>MAX(F16:F17)</f>
        <v>190</v>
      </c>
    </row>
    <row r="20" spans="2:8" x14ac:dyDescent="0.25">
      <c r="B20" s="4">
        <f>F11</f>
        <v>0.5</v>
      </c>
      <c r="C20" s="2" t="s">
        <v>0</v>
      </c>
      <c r="D20" s="6">
        <f>H9</f>
        <v>0.60000000000000009</v>
      </c>
      <c r="E20" s="7">
        <f>H10</f>
        <v>0.39999999999999997</v>
      </c>
      <c r="F20" s="3">
        <f>MAX(G16:G17)</f>
        <v>260</v>
      </c>
    </row>
    <row r="21" spans="2:8" x14ac:dyDescent="0.25">
      <c r="B21" s="5">
        <f>G11</f>
        <v>0.5</v>
      </c>
      <c r="C21" s="2" t="s">
        <v>1</v>
      </c>
      <c r="D21" s="6">
        <f>I9</f>
        <v>0.2</v>
      </c>
      <c r="E21" s="7">
        <f>I10</f>
        <v>0.8</v>
      </c>
      <c r="F21" s="3">
        <f>MAX(H16:H17)</f>
        <v>140</v>
      </c>
    </row>
    <row r="22" spans="2:8" x14ac:dyDescent="0.25">
      <c r="E22" s="2" t="s">
        <v>13</v>
      </c>
      <c r="F22" s="3">
        <f>SUMPRODUCT(B20:B21,F20:F21)</f>
        <v>200</v>
      </c>
    </row>
    <row r="23" spans="2:8" x14ac:dyDescent="0.25">
      <c r="E23" s="2" t="s">
        <v>14</v>
      </c>
      <c r="F23" s="3">
        <f>F22-F19</f>
        <v>10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BayesianAnalysis-1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2016-09-15T18:28:51Z</dcterms:created>
  <dcterms:modified xsi:type="dcterms:W3CDTF">2019-02-13T03:54:36Z</dcterms:modified>
</cp:coreProperties>
</file>