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Documents\A=HarperClassroom\A-HC-Operations Management\A-HC5-Inventory\HC-Inv-4-QuantityDiscounts\"/>
    </mc:Choice>
  </mc:AlternateContent>
  <bookViews>
    <workbookView xWindow="0" yWindow="0" windowWidth="25200" windowHeight="12216"/>
  </bookViews>
  <sheets>
    <sheet name="QuantityDiscount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A15" i="1"/>
  <c r="A16" i="1" s="1"/>
  <c r="B15" i="1" l="1"/>
  <c r="A17" i="1"/>
  <c r="B16" i="1"/>
  <c r="A18" i="1" l="1"/>
  <c r="B17" i="1"/>
  <c r="A19" i="1" l="1"/>
  <c r="B18" i="1"/>
  <c r="A20" i="1" l="1"/>
  <c r="B19" i="1"/>
  <c r="A21" i="1" l="1"/>
  <c r="B20" i="1"/>
  <c r="A22" i="1" l="1"/>
  <c r="B21" i="1"/>
  <c r="B22" i="1" l="1"/>
  <c r="A23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A31" i="1" l="1"/>
  <c r="B30" i="1"/>
  <c r="B31" i="1" l="1"/>
  <c r="A32" i="1"/>
  <c r="B32" i="1" l="1"/>
  <c r="A33" i="1"/>
  <c r="A34" i="1" l="1"/>
  <c r="B33" i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F9" i="1" l="1"/>
  <c r="B6" i="1"/>
  <c r="E3" i="1"/>
  <c r="F3" i="1" s="1"/>
  <c r="G3" i="1" s="1"/>
  <c r="D4" i="1" l="1"/>
  <c r="D5" i="1"/>
  <c r="G5" i="1" l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G4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E5" i="1"/>
  <c r="E4" i="1"/>
  <c r="H5" i="1" l="1"/>
  <c r="H4" i="1"/>
  <c r="H3" i="1"/>
</calcChain>
</file>

<file path=xl/sharedStrings.xml><?xml version="1.0" encoding="utf-8"?>
<sst xmlns="http://schemas.openxmlformats.org/spreadsheetml/2006/main" count="28" uniqueCount="27">
  <si>
    <t>Categories</t>
  </si>
  <si>
    <t>Feasible Range</t>
  </si>
  <si>
    <t>0 to 200</t>
  </si>
  <si>
    <t>Initial Q</t>
  </si>
  <si>
    <t>Feasible Q</t>
  </si>
  <si>
    <t>Total Cost</t>
  </si>
  <si>
    <t>Q</t>
  </si>
  <si>
    <t>TC-1</t>
  </si>
  <si>
    <t>TC-2</t>
  </si>
  <si>
    <t>TC-3</t>
  </si>
  <si>
    <t>200 to 800</t>
  </si>
  <si>
    <t>800 or more</t>
  </si>
  <si>
    <t>% Discount</t>
  </si>
  <si>
    <t>items/year</t>
  </si>
  <si>
    <t>$/order</t>
  </si>
  <si>
    <t>Quantity Discounts EOQ</t>
  </si>
  <si>
    <t>Initial Q:</t>
  </si>
  <si>
    <t>Total Cost:</t>
  </si>
  <si>
    <t>D=</t>
  </si>
  <si>
    <t>Co=</t>
  </si>
  <si>
    <t>Cc=</t>
  </si>
  <si>
    <t>Item Cost, C</t>
  </si>
  <si>
    <t>EOQ=</t>
  </si>
  <si>
    <r>
      <t>=sqrt(2*D*Co/(Cc*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))</t>
    </r>
  </si>
  <si>
    <r>
      <t>=(Cc*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*</t>
    </r>
    <r>
      <rPr>
        <b/>
        <sz val="12"/>
        <color theme="1"/>
        <rFont val="Arial"/>
        <family val="2"/>
      </rPr>
      <t>Q</t>
    </r>
    <r>
      <rPr>
        <sz val="12"/>
        <color theme="1"/>
        <rFont val="Arial"/>
        <family val="2"/>
      </rPr>
      <t>/2)+(Co*D/</t>
    </r>
    <r>
      <rPr>
        <b/>
        <sz val="12"/>
        <color theme="1"/>
        <rFont val="Arial"/>
        <family val="2"/>
      </rPr>
      <t>Q</t>
    </r>
    <r>
      <rPr>
        <sz val="12"/>
        <color theme="1"/>
        <rFont val="Arial"/>
        <family val="2"/>
      </rPr>
      <t>)+(D*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)</t>
    </r>
  </si>
  <si>
    <t>Minimum</t>
  </si>
  <si>
    <t>$/$C/year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</si>
</sst>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quotePrefix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Curves for Quantity Discount Catgegories</a:t>
            </a:r>
          </a:p>
        </c:rich>
      </c:tx>
      <c:layout>
        <c:manualLayout>
          <c:xMode val="edge"/>
          <c:yMode val="edge"/>
          <c:x val="0.1017499999999999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QuantityDiscounts!$B$12</c:f>
              <c:strCache>
                <c:ptCount val="1"/>
                <c:pt idx="0">
                  <c:v>TC-1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QuantityDiscounts!$A$14:$A$153</c:f>
              <c:numCache>
                <c:formatCode>General</c:formatCode>
                <c:ptCount val="14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</c:numCache>
            </c:numRef>
          </c:xVal>
          <c:yVal>
            <c:numRef>
              <c:f>QuantityDiscounts!$B$14:$B$153</c:f>
              <c:numCache>
                <c:formatCode>0</c:formatCode>
                <c:ptCount val="140"/>
                <c:pt idx="0">
                  <c:v>214800</c:v>
                </c:pt>
                <c:pt idx="1">
                  <c:v>208875</c:v>
                </c:pt>
                <c:pt idx="2">
                  <c:v>207000</c:v>
                </c:pt>
                <c:pt idx="3">
                  <c:v>206137.5</c:v>
                </c:pt>
                <c:pt idx="4">
                  <c:v>205680</c:v>
                </c:pt>
                <c:pt idx="5">
                  <c:v>205425</c:v>
                </c:pt>
                <c:pt idx="6">
                  <c:v>205285.71428571429</c:v>
                </c:pt>
                <c:pt idx="7">
                  <c:v>205218.75</c:v>
                </c:pt>
                <c:pt idx="8">
                  <c:v>205200</c:v>
                </c:pt>
                <c:pt idx="9">
                  <c:v>205215</c:v>
                </c:pt>
                <c:pt idx="10">
                  <c:v>205254.54545454544</c:v>
                </c:pt>
                <c:pt idx="11">
                  <c:v>205312.5</c:v>
                </c:pt>
                <c:pt idx="12">
                  <c:v>205384.61538461538</c:v>
                </c:pt>
                <c:pt idx="13">
                  <c:v>205467.85714285713</c:v>
                </c:pt>
                <c:pt idx="14">
                  <c:v>205560</c:v>
                </c:pt>
                <c:pt idx="15">
                  <c:v>205659.375</c:v>
                </c:pt>
                <c:pt idx="16">
                  <c:v>205764.70588235295</c:v>
                </c:pt>
                <c:pt idx="17">
                  <c:v>205875</c:v>
                </c:pt>
                <c:pt idx="18">
                  <c:v>205989.47368421053</c:v>
                </c:pt>
                <c:pt idx="19">
                  <c:v>206107.5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8E-4258-BEAC-5068E9164B57}"/>
            </c:ext>
          </c:extLst>
        </c:ser>
        <c:ser>
          <c:idx val="1"/>
          <c:order val="1"/>
          <c:tx>
            <c:strRef>
              <c:f>QuantityDiscounts!$C$12</c:f>
              <c:strCache>
                <c:ptCount val="1"/>
                <c:pt idx="0">
                  <c:v>TC-2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QuantityDiscounts!$A$14:$A$153</c:f>
              <c:numCache>
                <c:formatCode>General</c:formatCode>
                <c:ptCount val="14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</c:numCache>
            </c:numRef>
          </c:xVal>
          <c:yVal>
            <c:numRef>
              <c:f>QuantityDiscounts!$C$14:$C$153</c:f>
              <c:numCache>
                <c:formatCode>0</c:formatCode>
                <c:ptCount val="140"/>
                <c:pt idx="19">
                  <c:v>199942.5</c:v>
                </c:pt>
                <c:pt idx="20">
                  <c:v>200059.07142857142</c:v>
                </c:pt>
                <c:pt idx="21">
                  <c:v>200178.27272727274</c:v>
                </c:pt>
                <c:pt idx="22">
                  <c:v>200299.76086956522</c:v>
                </c:pt>
                <c:pt idx="23">
                  <c:v>200423.25</c:v>
                </c:pt>
                <c:pt idx="24">
                  <c:v>200548.5</c:v>
                </c:pt>
                <c:pt idx="25">
                  <c:v>200675.30769230769</c:v>
                </c:pt>
                <c:pt idx="26">
                  <c:v>200803.5</c:v>
                </c:pt>
                <c:pt idx="27">
                  <c:v>200932.92857142858</c:v>
                </c:pt>
                <c:pt idx="28">
                  <c:v>201063.46551724139</c:v>
                </c:pt>
                <c:pt idx="29">
                  <c:v>201195</c:v>
                </c:pt>
                <c:pt idx="30">
                  <c:v>201327.43548387097</c:v>
                </c:pt>
                <c:pt idx="31">
                  <c:v>201460.6875</c:v>
                </c:pt>
                <c:pt idx="32">
                  <c:v>201594.68181818182</c:v>
                </c:pt>
                <c:pt idx="33">
                  <c:v>201729.35294117648</c:v>
                </c:pt>
                <c:pt idx="34">
                  <c:v>201864.64285714287</c:v>
                </c:pt>
                <c:pt idx="35">
                  <c:v>202000.5</c:v>
                </c:pt>
                <c:pt idx="36">
                  <c:v>202136.87837837837</c:v>
                </c:pt>
                <c:pt idx="37">
                  <c:v>202273.73684210525</c:v>
                </c:pt>
                <c:pt idx="38">
                  <c:v>202411.03846153847</c:v>
                </c:pt>
                <c:pt idx="39">
                  <c:v>202548.75</c:v>
                </c:pt>
                <c:pt idx="40">
                  <c:v>202686.84146341463</c:v>
                </c:pt>
                <c:pt idx="41">
                  <c:v>202825.28571428571</c:v>
                </c:pt>
                <c:pt idx="42">
                  <c:v>202964.05813953487</c:v>
                </c:pt>
                <c:pt idx="43">
                  <c:v>203103.13636363635</c:v>
                </c:pt>
                <c:pt idx="44">
                  <c:v>203242.5</c:v>
                </c:pt>
                <c:pt idx="45">
                  <c:v>203382.13043478259</c:v>
                </c:pt>
                <c:pt idx="46">
                  <c:v>203522.01063829788</c:v>
                </c:pt>
                <c:pt idx="47">
                  <c:v>203662.125</c:v>
                </c:pt>
                <c:pt idx="48">
                  <c:v>203802.45918367346</c:v>
                </c:pt>
                <c:pt idx="49">
                  <c:v>203943</c:v>
                </c:pt>
                <c:pt idx="50">
                  <c:v>204083.73529411765</c:v>
                </c:pt>
                <c:pt idx="51">
                  <c:v>204224.65384615384</c:v>
                </c:pt>
                <c:pt idx="52">
                  <c:v>204365.74528301886</c:v>
                </c:pt>
                <c:pt idx="53">
                  <c:v>204507</c:v>
                </c:pt>
                <c:pt idx="54">
                  <c:v>204648.40909090909</c:v>
                </c:pt>
                <c:pt idx="55">
                  <c:v>204789.96428571429</c:v>
                </c:pt>
                <c:pt idx="56">
                  <c:v>204931.65789473685</c:v>
                </c:pt>
                <c:pt idx="57">
                  <c:v>205073.4827586207</c:v>
                </c:pt>
                <c:pt idx="58">
                  <c:v>205215.43220338982</c:v>
                </c:pt>
                <c:pt idx="59">
                  <c:v>205357.5</c:v>
                </c:pt>
                <c:pt idx="60">
                  <c:v>205499.68032786885</c:v>
                </c:pt>
                <c:pt idx="61">
                  <c:v>205641.96774193548</c:v>
                </c:pt>
                <c:pt idx="62">
                  <c:v>205784.35714285713</c:v>
                </c:pt>
                <c:pt idx="63">
                  <c:v>205926.84375</c:v>
                </c:pt>
                <c:pt idx="64">
                  <c:v>206069.42307692306</c:v>
                </c:pt>
                <c:pt idx="65">
                  <c:v>206212.09090909091</c:v>
                </c:pt>
                <c:pt idx="66">
                  <c:v>206354.8432835821</c:v>
                </c:pt>
                <c:pt idx="67">
                  <c:v>206497.67647058822</c:v>
                </c:pt>
                <c:pt idx="68">
                  <c:v>206640.58695652173</c:v>
                </c:pt>
                <c:pt idx="69">
                  <c:v>206783.57142857142</c:v>
                </c:pt>
                <c:pt idx="70">
                  <c:v>206926.62676056338</c:v>
                </c:pt>
                <c:pt idx="71">
                  <c:v>207069.75</c:v>
                </c:pt>
                <c:pt idx="72">
                  <c:v>207212.93835616438</c:v>
                </c:pt>
                <c:pt idx="73">
                  <c:v>207356.1891891892</c:v>
                </c:pt>
                <c:pt idx="74">
                  <c:v>207499.5</c:v>
                </c:pt>
                <c:pt idx="75">
                  <c:v>207642.86842105264</c:v>
                </c:pt>
                <c:pt idx="76">
                  <c:v>207786.2922077922</c:v>
                </c:pt>
                <c:pt idx="77">
                  <c:v>207929.76923076922</c:v>
                </c:pt>
                <c:pt idx="78">
                  <c:v>208073.29746835443</c:v>
                </c:pt>
                <c:pt idx="79">
                  <c:v>208216.875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8E-4258-BEAC-5068E9164B57}"/>
            </c:ext>
          </c:extLst>
        </c:ser>
        <c:ser>
          <c:idx val="2"/>
          <c:order val="2"/>
          <c:tx>
            <c:strRef>
              <c:f>QuantityDiscounts!$D$12</c:f>
              <c:strCache>
                <c:ptCount val="1"/>
                <c:pt idx="0">
                  <c:v>TC-3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QuantityDiscounts!$A$14:$A$153</c:f>
              <c:numCache>
                <c:formatCode>General</c:formatCode>
                <c:ptCount val="14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</c:numCache>
            </c:numRef>
          </c:xVal>
          <c:yVal>
            <c:numRef>
              <c:f>QuantityDiscounts!$D$14:$D$153</c:f>
              <c:numCache>
                <c:formatCode>0</c:formatCode>
                <c:ptCount val="140"/>
                <c:pt idx="79">
                  <c:v>201781.875</c:v>
                </c:pt>
                <c:pt idx="80">
                  <c:v>201921</c:v>
                </c:pt>
                <c:pt idx="81">
                  <c:v>202060.17073170733</c:v>
                </c:pt>
                <c:pt idx="82">
                  <c:v>202199.38554216869</c:v>
                </c:pt>
                <c:pt idx="83">
                  <c:v>202338.64285714287</c:v>
                </c:pt>
                <c:pt idx="84">
                  <c:v>202477.9411764706</c:v>
                </c:pt>
                <c:pt idx="85">
                  <c:v>202617.27906976745</c:v>
                </c:pt>
                <c:pt idx="86">
                  <c:v>202756.6551724138</c:v>
                </c:pt>
                <c:pt idx="87">
                  <c:v>202896.06818181818</c:v>
                </c:pt>
                <c:pt idx="88">
                  <c:v>203035.51685393258</c:v>
                </c:pt>
                <c:pt idx="89">
                  <c:v>203175</c:v>
                </c:pt>
                <c:pt idx="90">
                  <c:v>203314.51648351649</c:v>
                </c:pt>
                <c:pt idx="91">
                  <c:v>203454.0652173913</c:v>
                </c:pt>
                <c:pt idx="92">
                  <c:v>203593.64516129033</c:v>
                </c:pt>
                <c:pt idx="93">
                  <c:v>203733.25531914894</c:v>
                </c:pt>
                <c:pt idx="94">
                  <c:v>203872.89473684211</c:v>
                </c:pt>
                <c:pt idx="95">
                  <c:v>204012.5625</c:v>
                </c:pt>
                <c:pt idx="96">
                  <c:v>204152.25773195876</c:v>
                </c:pt>
                <c:pt idx="97">
                  <c:v>204291.97959183675</c:v>
                </c:pt>
                <c:pt idx="98">
                  <c:v>204431.72727272726</c:v>
                </c:pt>
                <c:pt idx="99">
                  <c:v>204571.5</c:v>
                </c:pt>
                <c:pt idx="100">
                  <c:v>204711.29702970298</c:v>
                </c:pt>
                <c:pt idx="101">
                  <c:v>204851.11764705883</c:v>
                </c:pt>
                <c:pt idx="102">
                  <c:v>204990.96116504853</c:v>
                </c:pt>
                <c:pt idx="103">
                  <c:v>205130.82692307694</c:v>
                </c:pt>
                <c:pt idx="104">
                  <c:v>205270.71428571429</c:v>
                </c:pt>
                <c:pt idx="105">
                  <c:v>205410.62264150943</c:v>
                </c:pt>
                <c:pt idx="106">
                  <c:v>205550.55140186916</c:v>
                </c:pt>
                <c:pt idx="107">
                  <c:v>205690.5</c:v>
                </c:pt>
                <c:pt idx="108">
                  <c:v>205830.46788990826</c:v>
                </c:pt>
                <c:pt idx="109">
                  <c:v>205970.45454545456</c:v>
                </c:pt>
                <c:pt idx="110">
                  <c:v>206110.45945945947</c:v>
                </c:pt>
                <c:pt idx="111">
                  <c:v>206250.48214285713</c:v>
                </c:pt>
                <c:pt idx="112">
                  <c:v>206390.52212389381</c:v>
                </c:pt>
                <c:pt idx="113">
                  <c:v>206530.57894736843</c:v>
                </c:pt>
                <c:pt idx="114">
                  <c:v>206670.65217391305</c:v>
                </c:pt>
                <c:pt idx="115">
                  <c:v>206810.74137931035</c:v>
                </c:pt>
                <c:pt idx="116">
                  <c:v>206950.84615384616</c:v>
                </c:pt>
                <c:pt idx="117">
                  <c:v>207090.96610169491</c:v>
                </c:pt>
                <c:pt idx="118">
                  <c:v>207231.10084033612</c:v>
                </c:pt>
                <c:pt idx="119">
                  <c:v>207371.25</c:v>
                </c:pt>
                <c:pt idx="120">
                  <c:v>207511.41322314049</c:v>
                </c:pt>
                <c:pt idx="121">
                  <c:v>207651.59016393442</c:v>
                </c:pt>
                <c:pt idx="122">
                  <c:v>207791.78048780488</c:v>
                </c:pt>
                <c:pt idx="123">
                  <c:v>207931.98387096776</c:v>
                </c:pt>
                <c:pt idx="124">
                  <c:v>208072.2</c:v>
                </c:pt>
                <c:pt idx="125">
                  <c:v>208212.42857142858</c:v>
                </c:pt>
                <c:pt idx="126">
                  <c:v>208352.66929133859</c:v>
                </c:pt>
                <c:pt idx="127">
                  <c:v>208492.921875</c:v>
                </c:pt>
                <c:pt idx="128">
                  <c:v>208633.18604651163</c:v>
                </c:pt>
                <c:pt idx="129">
                  <c:v>208773.46153846153</c:v>
                </c:pt>
                <c:pt idx="130">
                  <c:v>208913.74809160305</c:v>
                </c:pt>
                <c:pt idx="131">
                  <c:v>209054.04545454547</c:v>
                </c:pt>
                <c:pt idx="132">
                  <c:v>209194.35338345866</c:v>
                </c:pt>
                <c:pt idx="133">
                  <c:v>209334.67164179104</c:v>
                </c:pt>
                <c:pt idx="134">
                  <c:v>209475</c:v>
                </c:pt>
                <c:pt idx="135">
                  <c:v>209615.33823529413</c:v>
                </c:pt>
                <c:pt idx="136">
                  <c:v>209755.68613138687</c:v>
                </c:pt>
                <c:pt idx="137">
                  <c:v>209896.04347826086</c:v>
                </c:pt>
                <c:pt idx="138">
                  <c:v>210036.41007194243</c:v>
                </c:pt>
                <c:pt idx="139">
                  <c:v>210176.78571428571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E-4258-BEAC-5068E9164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717824"/>
        <c:axId val="478710280"/>
      </c:scatterChart>
      <c:valAx>
        <c:axId val="47871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10280"/>
        <c:crosses val="autoZero"/>
        <c:crossBetween val="midCat"/>
      </c:valAx>
      <c:valAx>
        <c:axId val="47871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1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3311461067356"/>
          <c:y val="0.23950131233595801"/>
          <c:w val="0.12916688538932633"/>
          <c:h val="0.33622849227179935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34925</xdr:rowOff>
    </xdr:from>
    <xdr:to>
      <xdr:col>14</xdr:col>
      <xdr:colOff>123825</xdr:colOff>
      <xdr:row>15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0861540-7A97-43C7-B0FE-1A6BDE4D8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zoomScale="120" zoomScaleNormal="120" workbookViewId="0">
      <selection activeCell="D92" sqref="D14:D92"/>
    </sheetView>
  </sheetViews>
  <sheetFormatPr defaultColWidth="8.90625" defaultRowHeight="15" x14ac:dyDescent="0.25"/>
  <cols>
    <col min="1" max="1" width="9.54296875" style="1" bestFit="1" customWidth="1"/>
    <col min="2" max="2" width="14.81640625" style="1" customWidth="1"/>
    <col min="3" max="3" width="9.81640625" style="1" bestFit="1" customWidth="1"/>
    <col min="4" max="4" width="11" style="1" bestFit="1" customWidth="1"/>
    <col min="5" max="5" width="8.36328125" style="1" bestFit="1" customWidth="1"/>
    <col min="6" max="6" width="9.54296875" style="1" bestFit="1" customWidth="1"/>
    <col min="7" max="8" width="9.1796875" style="1" bestFit="1" customWidth="1"/>
    <col min="9" max="16384" width="8.90625" style="1"/>
  </cols>
  <sheetData>
    <row r="1" spans="1:8" ht="16.2" thickBot="1" x14ac:dyDescent="0.35">
      <c r="A1" s="4" t="s">
        <v>15</v>
      </c>
    </row>
    <row r="2" spans="1:8" x14ac:dyDescent="0.25">
      <c r="A2" s="20" t="s">
        <v>0</v>
      </c>
      <c r="B2" s="21" t="s">
        <v>1</v>
      </c>
      <c r="C2" s="21" t="s">
        <v>12</v>
      </c>
      <c r="D2" s="22" t="s">
        <v>21</v>
      </c>
      <c r="E2" s="5" t="s">
        <v>3</v>
      </c>
      <c r="F2" s="5" t="s">
        <v>4</v>
      </c>
      <c r="G2" s="6" t="s">
        <v>5</v>
      </c>
      <c r="H2" s="1" t="s">
        <v>25</v>
      </c>
    </row>
    <row r="3" spans="1:8" x14ac:dyDescent="0.25">
      <c r="A3" s="23">
        <v>1</v>
      </c>
      <c r="B3" s="8" t="s">
        <v>2</v>
      </c>
      <c r="C3" s="8">
        <v>0</v>
      </c>
      <c r="D3" s="24">
        <v>100</v>
      </c>
      <c r="E3" s="2">
        <f>SQRT(2*$F$6*$F$7/($F$8*D3))</f>
        <v>90</v>
      </c>
      <c r="F3" s="16">
        <f>E3</f>
        <v>90</v>
      </c>
      <c r="G3" s="3">
        <f>$F$8*$D$3*F3/2+$F$7*$F$6/F3+$F$6*$D$3</f>
        <v>205200</v>
      </c>
      <c r="H3" s="1" t="str">
        <f>IF(G3=MIN($G$3:$G$5),"=Minimum","")</f>
        <v/>
      </c>
    </row>
    <row r="4" spans="1:8" x14ac:dyDescent="0.25">
      <c r="A4" s="23">
        <v>2</v>
      </c>
      <c r="B4" s="8" t="s">
        <v>10</v>
      </c>
      <c r="C4" s="8">
        <v>3</v>
      </c>
      <c r="D4" s="25">
        <f>D3*(1-C4/100)</f>
        <v>97</v>
      </c>
      <c r="E4" s="2">
        <f>SQRT(2*$F$6*$F$7/($F$8*D4))</f>
        <v>91.381154862025724</v>
      </c>
      <c r="F4" s="8">
        <v>200</v>
      </c>
      <c r="G4" s="3">
        <f>$F$8*$D$4*F4/2+$F$7*$F$6/F4+$F$6*$D$4</f>
        <v>199942.5</v>
      </c>
      <c r="H4" s="1" t="str">
        <f t="shared" ref="H4:H5" si="0">IF(G4=MIN($G$3:$G$5),"=Minimum","")</f>
        <v>=Minimum</v>
      </c>
    </row>
    <row r="5" spans="1:8" ht="15.6" thickBot="1" x14ac:dyDescent="0.3">
      <c r="A5" s="26">
        <v>3</v>
      </c>
      <c r="B5" s="27" t="s">
        <v>11</v>
      </c>
      <c r="C5" s="27">
        <v>6</v>
      </c>
      <c r="D5" s="28">
        <f>D3*(1-C5/100)</f>
        <v>94</v>
      </c>
      <c r="E5" s="2">
        <f>SQRT(2*$F$6*$F$7/($F$8*D5))</f>
        <v>92.827912163291415</v>
      </c>
      <c r="F5" s="10">
        <v>800</v>
      </c>
      <c r="G5" s="3">
        <f>$F$8*$D$5*F5/2+$F$7*$F$6/F5+$F$6*$D$5</f>
        <v>201781.875</v>
      </c>
      <c r="H5" s="1" t="str">
        <f t="shared" si="0"/>
        <v/>
      </c>
    </row>
    <row r="6" spans="1:8" x14ac:dyDescent="0.25">
      <c r="A6" s="7" t="s">
        <v>0</v>
      </c>
      <c r="B6" s="8" t="str">
        <f>G2</f>
        <v>Total Cost</v>
      </c>
      <c r="E6" s="17" t="s">
        <v>18</v>
      </c>
      <c r="F6" s="5">
        <v>2025</v>
      </c>
      <c r="G6" s="6" t="s">
        <v>13</v>
      </c>
    </row>
    <row r="7" spans="1:8" x14ac:dyDescent="0.25">
      <c r="A7" s="7">
        <v>1</v>
      </c>
      <c r="E7" s="18" t="s">
        <v>19</v>
      </c>
      <c r="F7" s="8">
        <v>60</v>
      </c>
      <c r="G7" s="9" t="s">
        <v>14</v>
      </c>
    </row>
    <row r="8" spans="1:8" ht="15.6" thickBot="1" x14ac:dyDescent="0.3">
      <c r="A8" s="7">
        <v>2</v>
      </c>
      <c r="E8" s="19" t="s">
        <v>20</v>
      </c>
      <c r="F8" s="10">
        <v>0.3</v>
      </c>
      <c r="G8" s="11" t="s">
        <v>26</v>
      </c>
    </row>
    <row r="9" spans="1:8" ht="15.6" thickBot="1" x14ac:dyDescent="0.3">
      <c r="A9" s="1">
        <v>3</v>
      </c>
      <c r="E9" s="1" t="s">
        <v>22</v>
      </c>
      <c r="F9" s="1">
        <f>F4</f>
        <v>200</v>
      </c>
    </row>
    <row r="10" spans="1:8" ht="16.2" thickBot="1" x14ac:dyDescent="0.35">
      <c r="A10" s="12" t="s">
        <v>16</v>
      </c>
      <c r="B10" s="13" t="s">
        <v>23</v>
      </c>
      <c r="C10" s="14"/>
      <c r="D10" s="15"/>
    </row>
    <row r="11" spans="1:8" ht="16.2" thickBot="1" x14ac:dyDescent="0.35">
      <c r="A11" s="12" t="s">
        <v>17</v>
      </c>
      <c r="B11" s="13" t="s">
        <v>24</v>
      </c>
      <c r="C11" s="14"/>
      <c r="D11" s="15"/>
    </row>
    <row r="12" spans="1:8" x14ac:dyDescent="0.25">
      <c r="A12" s="1" t="s">
        <v>6</v>
      </c>
      <c r="B12" s="1" t="s">
        <v>7</v>
      </c>
      <c r="C12" s="1" t="s">
        <v>8</v>
      </c>
      <c r="D12" s="1" t="s">
        <v>9</v>
      </c>
    </row>
    <row r="14" spans="1:8" x14ac:dyDescent="0.25">
      <c r="A14" s="1">
        <v>10</v>
      </c>
      <c r="B14" s="3">
        <f>$F$8*$D$3*A14/2+$F$7*$F$6/A14+$F$6*$D$3</f>
        <v>214800</v>
      </c>
      <c r="C14" s="3"/>
      <c r="D14" s="3"/>
    </row>
    <row r="15" spans="1:8" x14ac:dyDescent="0.25">
      <c r="A15" s="1">
        <f>10+A14</f>
        <v>20</v>
      </c>
      <c r="B15" s="3">
        <f t="shared" ref="B15:B78" si="1">$F$8*$D$3*A15/2+$F$7*$F$6/A15+$F$6*$D$3</f>
        <v>208875</v>
      </c>
      <c r="C15" s="3"/>
      <c r="D15" s="3"/>
    </row>
    <row r="16" spans="1:8" x14ac:dyDescent="0.25">
      <c r="A16" s="1">
        <f t="shared" ref="A16:A22" si="2">10+A15</f>
        <v>30</v>
      </c>
      <c r="B16" s="3">
        <f t="shared" si="1"/>
        <v>207000</v>
      </c>
      <c r="C16" s="3"/>
      <c r="D16" s="3"/>
    </row>
    <row r="17" spans="1:4" x14ac:dyDescent="0.25">
      <c r="A17" s="1">
        <f t="shared" si="2"/>
        <v>40</v>
      </c>
      <c r="B17" s="3">
        <f t="shared" si="1"/>
        <v>206137.5</v>
      </c>
      <c r="C17" s="3"/>
      <c r="D17" s="3"/>
    </row>
    <row r="18" spans="1:4" x14ac:dyDescent="0.25">
      <c r="A18" s="1">
        <f t="shared" si="2"/>
        <v>50</v>
      </c>
      <c r="B18" s="3">
        <f t="shared" si="1"/>
        <v>205680</v>
      </c>
      <c r="C18" s="3"/>
      <c r="D18" s="3"/>
    </row>
    <row r="19" spans="1:4" x14ac:dyDescent="0.25">
      <c r="A19" s="1">
        <f t="shared" si="2"/>
        <v>60</v>
      </c>
      <c r="B19" s="3">
        <f t="shared" si="1"/>
        <v>205425</v>
      </c>
      <c r="C19" s="3"/>
      <c r="D19" s="3"/>
    </row>
    <row r="20" spans="1:4" x14ac:dyDescent="0.25">
      <c r="A20" s="1">
        <f t="shared" si="2"/>
        <v>70</v>
      </c>
      <c r="B20" s="3">
        <f t="shared" si="1"/>
        <v>205285.71428571429</v>
      </c>
      <c r="C20" s="3"/>
      <c r="D20" s="3"/>
    </row>
    <row r="21" spans="1:4" x14ac:dyDescent="0.25">
      <c r="A21" s="1">
        <f t="shared" si="2"/>
        <v>80</v>
      </c>
      <c r="B21" s="3">
        <f t="shared" si="1"/>
        <v>205218.75</v>
      </c>
      <c r="C21" s="3"/>
      <c r="D21" s="3"/>
    </row>
    <row r="22" spans="1:4" x14ac:dyDescent="0.25">
      <c r="A22" s="1">
        <f t="shared" si="2"/>
        <v>90</v>
      </c>
      <c r="B22" s="3">
        <f t="shared" si="1"/>
        <v>205200</v>
      </c>
      <c r="C22" s="3"/>
      <c r="D22" s="3"/>
    </row>
    <row r="23" spans="1:4" x14ac:dyDescent="0.25">
      <c r="A23" s="1">
        <f t="shared" ref="A23:A86" si="3">10+A22</f>
        <v>100</v>
      </c>
      <c r="B23" s="3">
        <f t="shared" si="1"/>
        <v>205215</v>
      </c>
      <c r="C23" s="3"/>
      <c r="D23" s="3"/>
    </row>
    <row r="24" spans="1:4" x14ac:dyDescent="0.25">
      <c r="A24" s="1">
        <f t="shared" si="3"/>
        <v>110</v>
      </c>
      <c r="B24" s="3">
        <f t="shared" si="1"/>
        <v>205254.54545454544</v>
      </c>
      <c r="C24" s="3"/>
      <c r="D24" s="3"/>
    </row>
    <row r="25" spans="1:4" x14ac:dyDescent="0.25">
      <c r="A25" s="1">
        <f t="shared" si="3"/>
        <v>120</v>
      </c>
      <c r="B25" s="3">
        <f t="shared" si="1"/>
        <v>205312.5</v>
      </c>
      <c r="C25" s="3"/>
      <c r="D25" s="3"/>
    </row>
    <row r="26" spans="1:4" x14ac:dyDescent="0.25">
      <c r="A26" s="1">
        <f t="shared" si="3"/>
        <v>130</v>
      </c>
      <c r="B26" s="3">
        <f t="shared" si="1"/>
        <v>205384.61538461538</v>
      </c>
      <c r="C26" s="3"/>
      <c r="D26" s="3"/>
    </row>
    <row r="27" spans="1:4" x14ac:dyDescent="0.25">
      <c r="A27" s="1">
        <f t="shared" si="3"/>
        <v>140</v>
      </c>
      <c r="B27" s="3">
        <f t="shared" si="1"/>
        <v>205467.85714285713</v>
      </c>
      <c r="C27" s="3"/>
      <c r="D27" s="3"/>
    </row>
    <row r="28" spans="1:4" x14ac:dyDescent="0.25">
      <c r="A28" s="1">
        <f t="shared" si="3"/>
        <v>150</v>
      </c>
      <c r="B28" s="3">
        <f t="shared" si="1"/>
        <v>205560</v>
      </c>
      <c r="C28" s="3"/>
      <c r="D28" s="3"/>
    </row>
    <row r="29" spans="1:4" x14ac:dyDescent="0.25">
      <c r="A29" s="1">
        <f t="shared" si="3"/>
        <v>160</v>
      </c>
      <c r="B29" s="3">
        <f t="shared" si="1"/>
        <v>205659.375</v>
      </c>
      <c r="C29" s="3"/>
      <c r="D29" s="3"/>
    </row>
    <row r="30" spans="1:4" x14ac:dyDescent="0.25">
      <c r="A30" s="1">
        <f t="shared" si="3"/>
        <v>170</v>
      </c>
      <c r="B30" s="3">
        <f t="shared" si="1"/>
        <v>205764.70588235295</v>
      </c>
      <c r="C30" s="3"/>
      <c r="D30" s="3"/>
    </row>
    <row r="31" spans="1:4" x14ac:dyDescent="0.25">
      <c r="A31" s="1">
        <f t="shared" si="3"/>
        <v>180</v>
      </c>
      <c r="B31" s="3">
        <f t="shared" si="1"/>
        <v>205875</v>
      </c>
      <c r="C31" s="3"/>
      <c r="D31" s="3"/>
    </row>
    <row r="32" spans="1:4" x14ac:dyDescent="0.25">
      <c r="A32" s="1">
        <f t="shared" si="3"/>
        <v>190</v>
      </c>
      <c r="B32" s="3">
        <f t="shared" si="1"/>
        <v>205989.47368421053</v>
      </c>
      <c r="C32" s="3"/>
      <c r="D32" s="3"/>
    </row>
    <row r="33" spans="1:4" x14ac:dyDescent="0.25">
      <c r="A33" s="1">
        <f t="shared" si="3"/>
        <v>200</v>
      </c>
      <c r="B33" s="3">
        <f t="shared" si="1"/>
        <v>206107.5</v>
      </c>
      <c r="C33" s="3">
        <f t="shared" ref="C23:C86" si="4">$F$8*$D$4*A33/2+$F$7*$F$6/A33+$F$6*$D$4</f>
        <v>199942.5</v>
      </c>
      <c r="D33" s="3"/>
    </row>
    <row r="34" spans="1:4" x14ac:dyDescent="0.25">
      <c r="A34" s="1">
        <f t="shared" si="3"/>
        <v>210</v>
      </c>
      <c r="B34" s="3"/>
      <c r="C34" s="3">
        <f t="shared" si="4"/>
        <v>200059.07142857142</v>
      </c>
      <c r="D34" s="3"/>
    </row>
    <row r="35" spans="1:4" x14ac:dyDescent="0.25">
      <c r="A35" s="1">
        <f t="shared" si="3"/>
        <v>220</v>
      </c>
      <c r="B35" s="3"/>
      <c r="C35" s="3">
        <f t="shared" si="4"/>
        <v>200178.27272727274</v>
      </c>
      <c r="D35" s="3"/>
    </row>
    <row r="36" spans="1:4" x14ac:dyDescent="0.25">
      <c r="A36" s="1">
        <f t="shared" si="3"/>
        <v>230</v>
      </c>
      <c r="B36" s="3"/>
      <c r="C36" s="3">
        <f t="shared" si="4"/>
        <v>200299.76086956522</v>
      </c>
      <c r="D36" s="3"/>
    </row>
    <row r="37" spans="1:4" x14ac:dyDescent="0.25">
      <c r="A37" s="1">
        <f t="shared" si="3"/>
        <v>240</v>
      </c>
      <c r="B37" s="3"/>
      <c r="C37" s="3">
        <f t="shared" si="4"/>
        <v>200423.25</v>
      </c>
      <c r="D37" s="3"/>
    </row>
    <row r="38" spans="1:4" x14ac:dyDescent="0.25">
      <c r="A38" s="1">
        <f t="shared" si="3"/>
        <v>250</v>
      </c>
      <c r="B38" s="3"/>
      <c r="C38" s="3">
        <f t="shared" si="4"/>
        <v>200548.5</v>
      </c>
      <c r="D38" s="3"/>
    </row>
    <row r="39" spans="1:4" x14ac:dyDescent="0.25">
      <c r="A39" s="1">
        <f t="shared" si="3"/>
        <v>260</v>
      </c>
      <c r="B39" s="3"/>
      <c r="C39" s="3">
        <f t="shared" si="4"/>
        <v>200675.30769230769</v>
      </c>
      <c r="D39" s="3"/>
    </row>
    <row r="40" spans="1:4" x14ac:dyDescent="0.25">
      <c r="A40" s="1">
        <f t="shared" si="3"/>
        <v>270</v>
      </c>
      <c r="B40" s="3"/>
      <c r="C40" s="3">
        <f t="shared" si="4"/>
        <v>200803.5</v>
      </c>
      <c r="D40" s="3"/>
    </row>
    <row r="41" spans="1:4" x14ac:dyDescent="0.25">
      <c r="A41" s="1">
        <f t="shared" si="3"/>
        <v>280</v>
      </c>
      <c r="B41" s="3"/>
      <c r="C41" s="3">
        <f t="shared" si="4"/>
        <v>200932.92857142858</v>
      </c>
      <c r="D41" s="3"/>
    </row>
    <row r="42" spans="1:4" x14ac:dyDescent="0.25">
      <c r="A42" s="1">
        <f t="shared" si="3"/>
        <v>290</v>
      </c>
      <c r="B42" s="3"/>
      <c r="C42" s="3">
        <f t="shared" si="4"/>
        <v>201063.46551724139</v>
      </c>
      <c r="D42" s="3"/>
    </row>
    <row r="43" spans="1:4" x14ac:dyDescent="0.25">
      <c r="A43" s="1">
        <f t="shared" si="3"/>
        <v>300</v>
      </c>
      <c r="B43" s="3"/>
      <c r="C43" s="3">
        <f t="shared" si="4"/>
        <v>201195</v>
      </c>
      <c r="D43" s="3"/>
    </row>
    <row r="44" spans="1:4" x14ac:dyDescent="0.25">
      <c r="A44" s="1">
        <f t="shared" si="3"/>
        <v>310</v>
      </c>
      <c r="B44" s="3"/>
      <c r="C44" s="3">
        <f t="shared" si="4"/>
        <v>201327.43548387097</v>
      </c>
      <c r="D44" s="3"/>
    </row>
    <row r="45" spans="1:4" x14ac:dyDescent="0.25">
      <c r="A45" s="1">
        <f t="shared" si="3"/>
        <v>320</v>
      </c>
      <c r="B45" s="3"/>
      <c r="C45" s="3">
        <f t="shared" si="4"/>
        <v>201460.6875</v>
      </c>
      <c r="D45" s="3"/>
    </row>
    <row r="46" spans="1:4" x14ac:dyDescent="0.25">
      <c r="A46" s="1">
        <f t="shared" si="3"/>
        <v>330</v>
      </c>
      <c r="B46" s="3"/>
      <c r="C46" s="3">
        <f t="shared" si="4"/>
        <v>201594.68181818182</v>
      </c>
      <c r="D46" s="3"/>
    </row>
    <row r="47" spans="1:4" x14ac:dyDescent="0.25">
      <c r="A47" s="1">
        <f t="shared" si="3"/>
        <v>340</v>
      </c>
      <c r="B47" s="3"/>
      <c r="C47" s="3">
        <f t="shared" si="4"/>
        <v>201729.35294117648</v>
      </c>
      <c r="D47" s="3"/>
    </row>
    <row r="48" spans="1:4" x14ac:dyDescent="0.25">
      <c r="A48" s="1">
        <f t="shared" si="3"/>
        <v>350</v>
      </c>
      <c r="B48" s="3"/>
      <c r="C48" s="3">
        <f t="shared" si="4"/>
        <v>201864.64285714287</v>
      </c>
      <c r="D48" s="3"/>
    </row>
    <row r="49" spans="1:4" x14ac:dyDescent="0.25">
      <c r="A49" s="1">
        <f t="shared" si="3"/>
        <v>360</v>
      </c>
      <c r="B49" s="3"/>
      <c r="C49" s="3">
        <f t="shared" si="4"/>
        <v>202000.5</v>
      </c>
      <c r="D49" s="3"/>
    </row>
    <row r="50" spans="1:4" x14ac:dyDescent="0.25">
      <c r="A50" s="1">
        <f t="shared" si="3"/>
        <v>370</v>
      </c>
      <c r="B50" s="3"/>
      <c r="C50" s="3">
        <f t="shared" si="4"/>
        <v>202136.87837837837</v>
      </c>
      <c r="D50" s="3"/>
    </row>
    <row r="51" spans="1:4" x14ac:dyDescent="0.25">
      <c r="A51" s="1">
        <f t="shared" si="3"/>
        <v>380</v>
      </c>
      <c r="B51" s="3"/>
      <c r="C51" s="3">
        <f t="shared" si="4"/>
        <v>202273.73684210525</v>
      </c>
      <c r="D51" s="3"/>
    </row>
    <row r="52" spans="1:4" x14ac:dyDescent="0.25">
      <c r="A52" s="1">
        <f t="shared" si="3"/>
        <v>390</v>
      </c>
      <c r="B52" s="3"/>
      <c r="C52" s="3">
        <f t="shared" si="4"/>
        <v>202411.03846153847</v>
      </c>
      <c r="D52" s="3"/>
    </row>
    <row r="53" spans="1:4" x14ac:dyDescent="0.25">
      <c r="A53" s="1">
        <f t="shared" si="3"/>
        <v>400</v>
      </c>
      <c r="B53" s="3"/>
      <c r="C53" s="3">
        <f t="shared" si="4"/>
        <v>202548.75</v>
      </c>
      <c r="D53" s="3"/>
    </row>
    <row r="54" spans="1:4" x14ac:dyDescent="0.25">
      <c r="A54" s="1">
        <f t="shared" si="3"/>
        <v>410</v>
      </c>
      <c r="B54" s="3"/>
      <c r="C54" s="3">
        <f t="shared" si="4"/>
        <v>202686.84146341463</v>
      </c>
      <c r="D54" s="3"/>
    </row>
    <row r="55" spans="1:4" x14ac:dyDescent="0.25">
      <c r="A55" s="1">
        <f t="shared" si="3"/>
        <v>420</v>
      </c>
      <c r="B55" s="3"/>
      <c r="C55" s="3">
        <f t="shared" si="4"/>
        <v>202825.28571428571</v>
      </c>
      <c r="D55" s="3"/>
    </row>
    <row r="56" spans="1:4" x14ac:dyDescent="0.25">
      <c r="A56" s="1">
        <f t="shared" si="3"/>
        <v>430</v>
      </c>
      <c r="B56" s="3"/>
      <c r="C56" s="3">
        <f t="shared" si="4"/>
        <v>202964.05813953487</v>
      </c>
      <c r="D56" s="3"/>
    </row>
    <row r="57" spans="1:4" x14ac:dyDescent="0.25">
      <c r="A57" s="1">
        <f t="shared" si="3"/>
        <v>440</v>
      </c>
      <c r="B57" s="3"/>
      <c r="C57" s="3">
        <f t="shared" si="4"/>
        <v>203103.13636363635</v>
      </c>
      <c r="D57" s="3"/>
    </row>
    <row r="58" spans="1:4" x14ac:dyDescent="0.25">
      <c r="A58" s="1">
        <f t="shared" si="3"/>
        <v>450</v>
      </c>
      <c r="B58" s="3"/>
      <c r="C58" s="3">
        <f t="shared" si="4"/>
        <v>203242.5</v>
      </c>
      <c r="D58" s="3"/>
    </row>
    <row r="59" spans="1:4" x14ac:dyDescent="0.25">
      <c r="A59" s="1">
        <f t="shared" si="3"/>
        <v>460</v>
      </c>
      <c r="B59" s="3"/>
      <c r="C59" s="3">
        <f t="shared" si="4"/>
        <v>203382.13043478259</v>
      </c>
      <c r="D59" s="3"/>
    </row>
    <row r="60" spans="1:4" x14ac:dyDescent="0.25">
      <c r="A60" s="1">
        <f t="shared" si="3"/>
        <v>470</v>
      </c>
      <c r="B60" s="3"/>
      <c r="C60" s="3">
        <f t="shared" si="4"/>
        <v>203522.01063829788</v>
      </c>
      <c r="D60" s="3"/>
    </row>
    <row r="61" spans="1:4" x14ac:dyDescent="0.25">
      <c r="A61" s="1">
        <f t="shared" si="3"/>
        <v>480</v>
      </c>
      <c r="B61" s="3"/>
      <c r="C61" s="3">
        <f t="shared" si="4"/>
        <v>203662.125</v>
      </c>
      <c r="D61" s="3"/>
    </row>
    <row r="62" spans="1:4" x14ac:dyDescent="0.25">
      <c r="A62" s="1">
        <f t="shared" si="3"/>
        <v>490</v>
      </c>
      <c r="B62" s="3"/>
      <c r="C62" s="3">
        <f t="shared" si="4"/>
        <v>203802.45918367346</v>
      </c>
      <c r="D62" s="3"/>
    </row>
    <row r="63" spans="1:4" x14ac:dyDescent="0.25">
      <c r="A63" s="1">
        <f t="shared" si="3"/>
        <v>500</v>
      </c>
      <c r="B63" s="3"/>
      <c r="C63" s="3">
        <f t="shared" si="4"/>
        <v>203943</v>
      </c>
      <c r="D63" s="3"/>
    </row>
    <row r="64" spans="1:4" x14ac:dyDescent="0.25">
      <c r="A64" s="1">
        <f t="shared" si="3"/>
        <v>510</v>
      </c>
      <c r="B64" s="3"/>
      <c r="C64" s="3">
        <f t="shared" si="4"/>
        <v>204083.73529411765</v>
      </c>
      <c r="D64" s="3"/>
    </row>
    <row r="65" spans="1:4" x14ac:dyDescent="0.25">
      <c r="A65" s="1">
        <f t="shared" si="3"/>
        <v>520</v>
      </c>
      <c r="B65" s="3"/>
      <c r="C65" s="3">
        <f t="shared" si="4"/>
        <v>204224.65384615384</v>
      </c>
      <c r="D65" s="3"/>
    </row>
    <row r="66" spans="1:4" x14ac:dyDescent="0.25">
      <c r="A66" s="1">
        <f t="shared" si="3"/>
        <v>530</v>
      </c>
      <c r="B66" s="3"/>
      <c r="C66" s="3">
        <f t="shared" si="4"/>
        <v>204365.74528301886</v>
      </c>
      <c r="D66" s="3"/>
    </row>
    <row r="67" spans="1:4" x14ac:dyDescent="0.25">
      <c r="A67" s="1">
        <f t="shared" si="3"/>
        <v>540</v>
      </c>
      <c r="B67" s="3"/>
      <c r="C67" s="3">
        <f t="shared" si="4"/>
        <v>204507</v>
      </c>
      <c r="D67" s="3"/>
    </row>
    <row r="68" spans="1:4" x14ac:dyDescent="0.25">
      <c r="A68" s="1">
        <f t="shared" si="3"/>
        <v>550</v>
      </c>
      <c r="B68" s="3"/>
      <c r="C68" s="3">
        <f t="shared" si="4"/>
        <v>204648.40909090909</v>
      </c>
      <c r="D68" s="3"/>
    </row>
    <row r="69" spans="1:4" x14ac:dyDescent="0.25">
      <c r="A69" s="1">
        <f t="shared" si="3"/>
        <v>560</v>
      </c>
      <c r="B69" s="3"/>
      <c r="C69" s="3">
        <f t="shared" si="4"/>
        <v>204789.96428571429</v>
      </c>
      <c r="D69" s="3"/>
    </row>
    <row r="70" spans="1:4" x14ac:dyDescent="0.25">
      <c r="A70" s="1">
        <f t="shared" si="3"/>
        <v>570</v>
      </c>
      <c r="B70" s="3"/>
      <c r="C70" s="3">
        <f t="shared" si="4"/>
        <v>204931.65789473685</v>
      </c>
      <c r="D70" s="3"/>
    </row>
    <row r="71" spans="1:4" x14ac:dyDescent="0.25">
      <c r="A71" s="1">
        <f t="shared" si="3"/>
        <v>580</v>
      </c>
      <c r="B71" s="3"/>
      <c r="C71" s="3">
        <f t="shared" si="4"/>
        <v>205073.4827586207</v>
      </c>
      <c r="D71" s="3"/>
    </row>
    <row r="72" spans="1:4" x14ac:dyDescent="0.25">
      <c r="A72" s="1">
        <f t="shared" si="3"/>
        <v>590</v>
      </c>
      <c r="B72" s="3"/>
      <c r="C72" s="3">
        <f t="shared" si="4"/>
        <v>205215.43220338982</v>
      </c>
      <c r="D72" s="3"/>
    </row>
    <row r="73" spans="1:4" x14ac:dyDescent="0.25">
      <c r="A73" s="1">
        <f t="shared" si="3"/>
        <v>600</v>
      </c>
      <c r="B73" s="3"/>
      <c r="C73" s="3">
        <f t="shared" si="4"/>
        <v>205357.5</v>
      </c>
      <c r="D73" s="3"/>
    </row>
    <row r="74" spans="1:4" x14ac:dyDescent="0.25">
      <c r="A74" s="1">
        <f t="shared" si="3"/>
        <v>610</v>
      </c>
      <c r="B74" s="3"/>
      <c r="C74" s="3">
        <f t="shared" si="4"/>
        <v>205499.68032786885</v>
      </c>
      <c r="D74" s="3"/>
    </row>
    <row r="75" spans="1:4" x14ac:dyDescent="0.25">
      <c r="A75" s="1">
        <f t="shared" si="3"/>
        <v>620</v>
      </c>
      <c r="B75" s="3"/>
      <c r="C75" s="3">
        <f t="shared" si="4"/>
        <v>205641.96774193548</v>
      </c>
      <c r="D75" s="3"/>
    </row>
    <row r="76" spans="1:4" x14ac:dyDescent="0.25">
      <c r="A76" s="1">
        <f t="shared" si="3"/>
        <v>630</v>
      </c>
      <c r="B76" s="3"/>
      <c r="C76" s="3">
        <f t="shared" si="4"/>
        <v>205784.35714285713</v>
      </c>
      <c r="D76" s="3"/>
    </row>
    <row r="77" spans="1:4" x14ac:dyDescent="0.25">
      <c r="A77" s="1">
        <f t="shared" si="3"/>
        <v>640</v>
      </c>
      <c r="B77" s="3"/>
      <c r="C77" s="3">
        <f t="shared" si="4"/>
        <v>205926.84375</v>
      </c>
      <c r="D77" s="3"/>
    </row>
    <row r="78" spans="1:4" x14ac:dyDescent="0.25">
      <c r="A78" s="1">
        <f t="shared" si="3"/>
        <v>650</v>
      </c>
      <c r="B78" s="3"/>
      <c r="C78" s="3">
        <f t="shared" si="4"/>
        <v>206069.42307692306</v>
      </c>
      <c r="D78" s="3"/>
    </row>
    <row r="79" spans="1:4" x14ac:dyDescent="0.25">
      <c r="A79" s="1">
        <f t="shared" si="3"/>
        <v>660</v>
      </c>
      <c r="B79" s="3"/>
      <c r="C79" s="3">
        <f t="shared" si="4"/>
        <v>206212.09090909091</v>
      </c>
      <c r="D79" s="3"/>
    </row>
    <row r="80" spans="1:4" x14ac:dyDescent="0.25">
      <c r="A80" s="1">
        <f t="shared" si="3"/>
        <v>670</v>
      </c>
      <c r="B80" s="3"/>
      <c r="C80" s="3">
        <f t="shared" si="4"/>
        <v>206354.8432835821</v>
      </c>
      <c r="D80" s="3"/>
    </row>
    <row r="81" spans="1:4" x14ac:dyDescent="0.25">
      <c r="A81" s="1">
        <f t="shared" si="3"/>
        <v>680</v>
      </c>
      <c r="B81" s="3"/>
      <c r="C81" s="3">
        <f t="shared" si="4"/>
        <v>206497.67647058822</v>
      </c>
      <c r="D81" s="3"/>
    </row>
    <row r="82" spans="1:4" x14ac:dyDescent="0.25">
      <c r="A82" s="1">
        <f t="shared" si="3"/>
        <v>690</v>
      </c>
      <c r="B82" s="3"/>
      <c r="C82" s="3">
        <f t="shared" si="4"/>
        <v>206640.58695652173</v>
      </c>
      <c r="D82" s="3"/>
    </row>
    <row r="83" spans="1:4" x14ac:dyDescent="0.25">
      <c r="A83" s="1">
        <f t="shared" si="3"/>
        <v>700</v>
      </c>
      <c r="B83" s="3"/>
      <c r="C83" s="3">
        <f t="shared" si="4"/>
        <v>206783.57142857142</v>
      </c>
      <c r="D83" s="3"/>
    </row>
    <row r="84" spans="1:4" x14ac:dyDescent="0.25">
      <c r="A84" s="1">
        <f t="shared" si="3"/>
        <v>710</v>
      </c>
      <c r="B84" s="3"/>
      <c r="C84" s="3">
        <f t="shared" si="4"/>
        <v>206926.62676056338</v>
      </c>
      <c r="D84" s="3"/>
    </row>
    <row r="85" spans="1:4" x14ac:dyDescent="0.25">
      <c r="A85" s="1">
        <f t="shared" si="3"/>
        <v>720</v>
      </c>
      <c r="B85" s="3"/>
      <c r="C85" s="3">
        <f t="shared" si="4"/>
        <v>207069.75</v>
      </c>
      <c r="D85" s="3"/>
    </row>
    <row r="86" spans="1:4" x14ac:dyDescent="0.25">
      <c r="A86" s="1">
        <f t="shared" si="3"/>
        <v>730</v>
      </c>
      <c r="B86" s="3"/>
      <c r="C86" s="3">
        <f t="shared" si="4"/>
        <v>207212.93835616438</v>
      </c>
      <c r="D86" s="3"/>
    </row>
    <row r="87" spans="1:4" x14ac:dyDescent="0.25">
      <c r="A87" s="1">
        <f t="shared" ref="A87:A150" si="5">10+A86</f>
        <v>740</v>
      </c>
      <c r="B87" s="3"/>
      <c r="C87" s="3">
        <f t="shared" ref="C87:C150" si="6">$F$8*$D$4*A87/2+$F$7*$F$6/A87+$F$6*$D$4</f>
        <v>207356.1891891892</v>
      </c>
      <c r="D87" s="3"/>
    </row>
    <row r="88" spans="1:4" x14ac:dyDescent="0.25">
      <c r="A88" s="1">
        <f t="shared" si="5"/>
        <v>750</v>
      </c>
      <c r="B88" s="3"/>
      <c r="C88" s="3">
        <f t="shared" si="6"/>
        <v>207499.5</v>
      </c>
      <c r="D88" s="3"/>
    </row>
    <row r="89" spans="1:4" x14ac:dyDescent="0.25">
      <c r="A89" s="1">
        <f t="shared" si="5"/>
        <v>760</v>
      </c>
      <c r="B89" s="3"/>
      <c r="C89" s="3">
        <f t="shared" si="6"/>
        <v>207642.86842105264</v>
      </c>
      <c r="D89" s="3"/>
    </row>
    <row r="90" spans="1:4" x14ac:dyDescent="0.25">
      <c r="A90" s="1">
        <f t="shared" si="5"/>
        <v>770</v>
      </c>
      <c r="B90" s="3"/>
      <c r="C90" s="3">
        <f t="shared" si="6"/>
        <v>207786.2922077922</v>
      </c>
      <c r="D90" s="3"/>
    </row>
    <row r="91" spans="1:4" x14ac:dyDescent="0.25">
      <c r="A91" s="1">
        <f t="shared" si="5"/>
        <v>780</v>
      </c>
      <c r="B91" s="3"/>
      <c r="C91" s="3">
        <f t="shared" si="6"/>
        <v>207929.76923076922</v>
      </c>
      <c r="D91" s="3"/>
    </row>
    <row r="92" spans="1:4" x14ac:dyDescent="0.25">
      <c r="A92" s="1">
        <f t="shared" si="5"/>
        <v>790</v>
      </c>
      <c r="B92" s="3"/>
      <c r="C92" s="3">
        <f t="shared" si="6"/>
        <v>208073.29746835443</v>
      </c>
      <c r="D92" s="3"/>
    </row>
    <row r="93" spans="1:4" x14ac:dyDescent="0.25">
      <c r="A93" s="1">
        <f t="shared" si="5"/>
        <v>800</v>
      </c>
      <c r="B93" s="3"/>
      <c r="C93" s="3">
        <f t="shared" si="6"/>
        <v>208216.875</v>
      </c>
      <c r="D93" s="3">
        <f t="shared" ref="D87:D150" si="7">$F$8*$D$5*A93/2+$F$7*$F$6/A93+$F$6*$D$5</f>
        <v>201781.875</v>
      </c>
    </row>
    <row r="94" spans="1:4" x14ac:dyDescent="0.25">
      <c r="A94" s="1">
        <f t="shared" si="5"/>
        <v>810</v>
      </c>
      <c r="B94" s="3"/>
      <c r="C94" s="3"/>
      <c r="D94" s="3">
        <f t="shared" si="7"/>
        <v>201921</v>
      </c>
    </row>
    <row r="95" spans="1:4" x14ac:dyDescent="0.25">
      <c r="A95" s="1">
        <f t="shared" si="5"/>
        <v>820</v>
      </c>
      <c r="B95" s="3"/>
      <c r="C95" s="3"/>
      <c r="D95" s="3">
        <f t="shared" si="7"/>
        <v>202060.17073170733</v>
      </c>
    </row>
    <row r="96" spans="1:4" x14ac:dyDescent="0.25">
      <c r="A96" s="1">
        <f t="shared" si="5"/>
        <v>830</v>
      </c>
      <c r="B96" s="3"/>
      <c r="C96" s="3"/>
      <c r="D96" s="3">
        <f t="shared" si="7"/>
        <v>202199.38554216869</v>
      </c>
    </row>
    <row r="97" spans="1:4" x14ac:dyDescent="0.25">
      <c r="A97" s="1">
        <f t="shared" si="5"/>
        <v>840</v>
      </c>
      <c r="B97" s="3"/>
      <c r="C97" s="3"/>
      <c r="D97" s="3">
        <f t="shared" si="7"/>
        <v>202338.64285714287</v>
      </c>
    </row>
    <row r="98" spans="1:4" x14ac:dyDescent="0.25">
      <c r="A98" s="1">
        <f t="shared" si="5"/>
        <v>850</v>
      </c>
      <c r="B98" s="3"/>
      <c r="C98" s="3"/>
      <c r="D98" s="3">
        <f t="shared" si="7"/>
        <v>202477.9411764706</v>
      </c>
    </row>
    <row r="99" spans="1:4" x14ac:dyDescent="0.25">
      <c r="A99" s="1">
        <f t="shared" si="5"/>
        <v>860</v>
      </c>
      <c r="B99" s="3"/>
      <c r="C99" s="3"/>
      <c r="D99" s="3">
        <f t="shared" si="7"/>
        <v>202617.27906976745</v>
      </c>
    </row>
    <row r="100" spans="1:4" x14ac:dyDescent="0.25">
      <c r="A100" s="1">
        <f t="shared" si="5"/>
        <v>870</v>
      </c>
      <c r="B100" s="3"/>
      <c r="C100" s="3"/>
      <c r="D100" s="3">
        <f t="shared" si="7"/>
        <v>202756.6551724138</v>
      </c>
    </row>
    <row r="101" spans="1:4" x14ac:dyDescent="0.25">
      <c r="A101" s="1">
        <f t="shared" si="5"/>
        <v>880</v>
      </c>
      <c r="B101" s="3"/>
      <c r="C101" s="3"/>
      <c r="D101" s="3">
        <f t="shared" si="7"/>
        <v>202896.06818181818</v>
      </c>
    </row>
    <row r="102" spans="1:4" x14ac:dyDescent="0.25">
      <c r="A102" s="1">
        <f t="shared" si="5"/>
        <v>890</v>
      </c>
      <c r="B102" s="3"/>
      <c r="C102" s="3"/>
      <c r="D102" s="3">
        <f t="shared" si="7"/>
        <v>203035.51685393258</v>
      </c>
    </row>
    <row r="103" spans="1:4" x14ac:dyDescent="0.25">
      <c r="A103" s="1">
        <f t="shared" si="5"/>
        <v>900</v>
      </c>
      <c r="B103" s="3"/>
      <c r="C103" s="3"/>
      <c r="D103" s="3">
        <f t="shared" si="7"/>
        <v>203175</v>
      </c>
    </row>
    <row r="104" spans="1:4" x14ac:dyDescent="0.25">
      <c r="A104" s="1">
        <f t="shared" si="5"/>
        <v>910</v>
      </c>
      <c r="B104" s="3"/>
      <c r="C104" s="3"/>
      <c r="D104" s="3">
        <f t="shared" si="7"/>
        <v>203314.51648351649</v>
      </c>
    </row>
    <row r="105" spans="1:4" x14ac:dyDescent="0.25">
      <c r="A105" s="1">
        <f t="shared" si="5"/>
        <v>920</v>
      </c>
      <c r="B105" s="3"/>
      <c r="C105" s="3"/>
      <c r="D105" s="3">
        <f t="shared" si="7"/>
        <v>203454.0652173913</v>
      </c>
    </row>
    <row r="106" spans="1:4" x14ac:dyDescent="0.25">
      <c r="A106" s="1">
        <f t="shared" si="5"/>
        <v>930</v>
      </c>
      <c r="B106" s="3"/>
      <c r="C106" s="3"/>
      <c r="D106" s="3">
        <f t="shared" si="7"/>
        <v>203593.64516129033</v>
      </c>
    </row>
    <row r="107" spans="1:4" x14ac:dyDescent="0.25">
      <c r="A107" s="1">
        <f t="shared" si="5"/>
        <v>940</v>
      </c>
      <c r="B107" s="3"/>
      <c r="C107" s="3"/>
      <c r="D107" s="3">
        <f t="shared" si="7"/>
        <v>203733.25531914894</v>
      </c>
    </row>
    <row r="108" spans="1:4" x14ac:dyDescent="0.25">
      <c r="A108" s="1">
        <f t="shared" si="5"/>
        <v>950</v>
      </c>
      <c r="B108" s="3"/>
      <c r="C108" s="3"/>
      <c r="D108" s="3">
        <f t="shared" si="7"/>
        <v>203872.89473684211</v>
      </c>
    </row>
    <row r="109" spans="1:4" x14ac:dyDescent="0.25">
      <c r="A109" s="1">
        <f t="shared" si="5"/>
        <v>960</v>
      </c>
      <c r="B109" s="3"/>
      <c r="C109" s="3"/>
      <c r="D109" s="3">
        <f t="shared" si="7"/>
        <v>204012.5625</v>
      </c>
    </row>
    <row r="110" spans="1:4" x14ac:dyDescent="0.25">
      <c r="A110" s="1">
        <f t="shared" si="5"/>
        <v>970</v>
      </c>
      <c r="B110" s="3"/>
      <c r="C110" s="3"/>
      <c r="D110" s="3">
        <f t="shared" si="7"/>
        <v>204152.25773195876</v>
      </c>
    </row>
    <row r="111" spans="1:4" x14ac:dyDescent="0.25">
      <c r="A111" s="1">
        <f t="shared" si="5"/>
        <v>980</v>
      </c>
      <c r="B111" s="3"/>
      <c r="C111" s="3"/>
      <c r="D111" s="3">
        <f t="shared" si="7"/>
        <v>204291.97959183675</v>
      </c>
    </row>
    <row r="112" spans="1:4" x14ac:dyDescent="0.25">
      <c r="A112" s="1">
        <f t="shared" si="5"/>
        <v>990</v>
      </c>
      <c r="B112" s="3"/>
      <c r="C112" s="3"/>
      <c r="D112" s="3">
        <f t="shared" si="7"/>
        <v>204431.72727272726</v>
      </c>
    </row>
    <row r="113" spans="1:4" x14ac:dyDescent="0.25">
      <c r="A113" s="1">
        <f t="shared" si="5"/>
        <v>1000</v>
      </c>
      <c r="B113" s="3"/>
      <c r="C113" s="3"/>
      <c r="D113" s="3">
        <f t="shared" si="7"/>
        <v>204571.5</v>
      </c>
    </row>
    <row r="114" spans="1:4" x14ac:dyDescent="0.25">
      <c r="A114" s="1">
        <f t="shared" si="5"/>
        <v>1010</v>
      </c>
      <c r="B114" s="3"/>
      <c r="C114" s="3"/>
      <c r="D114" s="3">
        <f t="shared" si="7"/>
        <v>204711.29702970298</v>
      </c>
    </row>
    <row r="115" spans="1:4" x14ac:dyDescent="0.25">
      <c r="A115" s="1">
        <f t="shared" si="5"/>
        <v>1020</v>
      </c>
      <c r="B115" s="3"/>
      <c r="C115" s="3"/>
      <c r="D115" s="3">
        <f t="shared" si="7"/>
        <v>204851.11764705883</v>
      </c>
    </row>
    <row r="116" spans="1:4" x14ac:dyDescent="0.25">
      <c r="A116" s="1">
        <f t="shared" si="5"/>
        <v>1030</v>
      </c>
      <c r="B116" s="3"/>
      <c r="C116" s="3"/>
      <c r="D116" s="3">
        <f t="shared" si="7"/>
        <v>204990.96116504853</v>
      </c>
    </row>
    <row r="117" spans="1:4" x14ac:dyDescent="0.25">
      <c r="A117" s="1">
        <f t="shared" si="5"/>
        <v>1040</v>
      </c>
      <c r="B117" s="3"/>
      <c r="C117" s="3"/>
      <c r="D117" s="3">
        <f t="shared" si="7"/>
        <v>205130.82692307694</v>
      </c>
    </row>
    <row r="118" spans="1:4" x14ac:dyDescent="0.25">
      <c r="A118" s="1">
        <f t="shared" si="5"/>
        <v>1050</v>
      </c>
      <c r="B118" s="3"/>
      <c r="C118" s="3"/>
      <c r="D118" s="3">
        <f t="shared" si="7"/>
        <v>205270.71428571429</v>
      </c>
    </row>
    <row r="119" spans="1:4" x14ac:dyDescent="0.25">
      <c r="A119" s="1">
        <f t="shared" si="5"/>
        <v>1060</v>
      </c>
      <c r="B119" s="3"/>
      <c r="C119" s="3"/>
      <c r="D119" s="3">
        <f t="shared" si="7"/>
        <v>205410.62264150943</v>
      </c>
    </row>
    <row r="120" spans="1:4" x14ac:dyDescent="0.25">
      <c r="A120" s="1">
        <f t="shared" si="5"/>
        <v>1070</v>
      </c>
      <c r="B120" s="3"/>
      <c r="C120" s="3"/>
      <c r="D120" s="3">
        <f t="shared" si="7"/>
        <v>205550.55140186916</v>
      </c>
    </row>
    <row r="121" spans="1:4" x14ac:dyDescent="0.25">
      <c r="A121" s="1">
        <f t="shared" si="5"/>
        <v>1080</v>
      </c>
      <c r="B121" s="3"/>
      <c r="C121" s="3"/>
      <c r="D121" s="3">
        <f t="shared" si="7"/>
        <v>205690.5</v>
      </c>
    </row>
    <row r="122" spans="1:4" x14ac:dyDescent="0.25">
      <c r="A122" s="1">
        <f t="shared" si="5"/>
        <v>1090</v>
      </c>
      <c r="B122" s="3"/>
      <c r="C122" s="3"/>
      <c r="D122" s="3">
        <f t="shared" si="7"/>
        <v>205830.46788990826</v>
      </c>
    </row>
    <row r="123" spans="1:4" x14ac:dyDescent="0.25">
      <c r="A123" s="1">
        <f t="shared" si="5"/>
        <v>1100</v>
      </c>
      <c r="B123" s="3"/>
      <c r="C123" s="3"/>
      <c r="D123" s="3">
        <f t="shared" si="7"/>
        <v>205970.45454545456</v>
      </c>
    </row>
    <row r="124" spans="1:4" x14ac:dyDescent="0.25">
      <c r="A124" s="1">
        <f t="shared" si="5"/>
        <v>1110</v>
      </c>
      <c r="B124" s="3"/>
      <c r="C124" s="3"/>
      <c r="D124" s="3">
        <f t="shared" si="7"/>
        <v>206110.45945945947</v>
      </c>
    </row>
    <row r="125" spans="1:4" x14ac:dyDescent="0.25">
      <c r="A125" s="1">
        <f t="shared" si="5"/>
        <v>1120</v>
      </c>
      <c r="B125" s="3"/>
      <c r="C125" s="3"/>
      <c r="D125" s="3">
        <f t="shared" si="7"/>
        <v>206250.48214285713</v>
      </c>
    </row>
    <row r="126" spans="1:4" x14ac:dyDescent="0.25">
      <c r="A126" s="1">
        <f t="shared" si="5"/>
        <v>1130</v>
      </c>
      <c r="B126" s="3"/>
      <c r="C126" s="3"/>
      <c r="D126" s="3">
        <f t="shared" si="7"/>
        <v>206390.52212389381</v>
      </c>
    </row>
    <row r="127" spans="1:4" x14ac:dyDescent="0.25">
      <c r="A127" s="1">
        <f t="shared" si="5"/>
        <v>1140</v>
      </c>
      <c r="B127" s="3"/>
      <c r="C127" s="3"/>
      <c r="D127" s="3">
        <f t="shared" si="7"/>
        <v>206530.57894736843</v>
      </c>
    </row>
    <row r="128" spans="1:4" x14ac:dyDescent="0.25">
      <c r="A128" s="1">
        <f t="shared" si="5"/>
        <v>1150</v>
      </c>
      <c r="B128" s="3"/>
      <c r="C128" s="3"/>
      <c r="D128" s="3">
        <f t="shared" si="7"/>
        <v>206670.65217391305</v>
      </c>
    </row>
    <row r="129" spans="1:4" x14ac:dyDescent="0.25">
      <c r="A129" s="1">
        <f t="shared" si="5"/>
        <v>1160</v>
      </c>
      <c r="B129" s="3"/>
      <c r="C129" s="3"/>
      <c r="D129" s="3">
        <f t="shared" si="7"/>
        <v>206810.74137931035</v>
      </c>
    </row>
    <row r="130" spans="1:4" x14ac:dyDescent="0.25">
      <c r="A130" s="1">
        <f t="shared" si="5"/>
        <v>1170</v>
      </c>
      <c r="B130" s="3"/>
      <c r="C130" s="3"/>
      <c r="D130" s="3">
        <f t="shared" si="7"/>
        <v>206950.84615384616</v>
      </c>
    </row>
    <row r="131" spans="1:4" x14ac:dyDescent="0.25">
      <c r="A131" s="1">
        <f t="shared" si="5"/>
        <v>1180</v>
      </c>
      <c r="B131" s="3"/>
      <c r="C131" s="3"/>
      <c r="D131" s="3">
        <f t="shared" si="7"/>
        <v>207090.96610169491</v>
      </c>
    </row>
    <row r="132" spans="1:4" x14ac:dyDescent="0.25">
      <c r="A132" s="1">
        <f t="shared" si="5"/>
        <v>1190</v>
      </c>
      <c r="B132" s="3"/>
      <c r="C132" s="3"/>
      <c r="D132" s="3">
        <f t="shared" si="7"/>
        <v>207231.10084033612</v>
      </c>
    </row>
    <row r="133" spans="1:4" x14ac:dyDescent="0.25">
      <c r="A133" s="1">
        <f t="shared" si="5"/>
        <v>1200</v>
      </c>
      <c r="B133" s="3"/>
      <c r="C133" s="3"/>
      <c r="D133" s="3">
        <f t="shared" si="7"/>
        <v>207371.25</v>
      </c>
    </row>
    <row r="134" spans="1:4" x14ac:dyDescent="0.25">
      <c r="A134" s="1">
        <f t="shared" si="5"/>
        <v>1210</v>
      </c>
      <c r="B134" s="3"/>
      <c r="C134" s="3"/>
      <c r="D134" s="3">
        <f t="shared" si="7"/>
        <v>207511.41322314049</v>
      </c>
    </row>
    <row r="135" spans="1:4" x14ac:dyDescent="0.25">
      <c r="A135" s="1">
        <f t="shared" si="5"/>
        <v>1220</v>
      </c>
      <c r="B135" s="3"/>
      <c r="C135" s="3"/>
      <c r="D135" s="3">
        <f t="shared" si="7"/>
        <v>207651.59016393442</v>
      </c>
    </row>
    <row r="136" spans="1:4" x14ac:dyDescent="0.25">
      <c r="A136" s="1">
        <f t="shared" si="5"/>
        <v>1230</v>
      </c>
      <c r="B136" s="3"/>
      <c r="C136" s="3"/>
      <c r="D136" s="3">
        <f t="shared" si="7"/>
        <v>207791.78048780488</v>
      </c>
    </row>
    <row r="137" spans="1:4" x14ac:dyDescent="0.25">
      <c r="A137" s="1">
        <f t="shared" si="5"/>
        <v>1240</v>
      </c>
      <c r="B137" s="3"/>
      <c r="C137" s="3"/>
      <c r="D137" s="3">
        <f t="shared" si="7"/>
        <v>207931.98387096776</v>
      </c>
    </row>
    <row r="138" spans="1:4" x14ac:dyDescent="0.25">
      <c r="A138" s="1">
        <f t="shared" si="5"/>
        <v>1250</v>
      </c>
      <c r="B138" s="3"/>
      <c r="C138" s="3"/>
      <c r="D138" s="3">
        <f t="shared" si="7"/>
        <v>208072.2</v>
      </c>
    </row>
    <row r="139" spans="1:4" x14ac:dyDescent="0.25">
      <c r="A139" s="1">
        <f t="shared" si="5"/>
        <v>1260</v>
      </c>
      <c r="B139" s="3"/>
      <c r="C139" s="3"/>
      <c r="D139" s="3">
        <f t="shared" si="7"/>
        <v>208212.42857142858</v>
      </c>
    </row>
    <row r="140" spans="1:4" x14ac:dyDescent="0.25">
      <c r="A140" s="1">
        <f t="shared" si="5"/>
        <v>1270</v>
      </c>
      <c r="B140" s="3"/>
      <c r="C140" s="3"/>
      <c r="D140" s="3">
        <f t="shared" si="7"/>
        <v>208352.66929133859</v>
      </c>
    </row>
    <row r="141" spans="1:4" x14ac:dyDescent="0.25">
      <c r="A141" s="1">
        <f t="shared" si="5"/>
        <v>1280</v>
      </c>
      <c r="B141" s="3"/>
      <c r="C141" s="3"/>
      <c r="D141" s="3">
        <f t="shared" si="7"/>
        <v>208492.921875</v>
      </c>
    </row>
    <row r="142" spans="1:4" x14ac:dyDescent="0.25">
      <c r="A142" s="1">
        <f t="shared" si="5"/>
        <v>1290</v>
      </c>
      <c r="B142" s="3"/>
      <c r="C142" s="3"/>
      <c r="D142" s="3">
        <f t="shared" si="7"/>
        <v>208633.18604651163</v>
      </c>
    </row>
    <row r="143" spans="1:4" x14ac:dyDescent="0.25">
      <c r="A143" s="1">
        <f t="shared" si="5"/>
        <v>1300</v>
      </c>
      <c r="B143" s="3"/>
      <c r="C143" s="3"/>
      <c r="D143" s="3">
        <f t="shared" si="7"/>
        <v>208773.46153846153</v>
      </c>
    </row>
    <row r="144" spans="1:4" x14ac:dyDescent="0.25">
      <c r="A144" s="1">
        <f t="shared" si="5"/>
        <v>1310</v>
      </c>
      <c r="B144" s="3"/>
      <c r="C144" s="3"/>
      <c r="D144" s="3">
        <f t="shared" si="7"/>
        <v>208913.74809160305</v>
      </c>
    </row>
    <row r="145" spans="1:4" x14ac:dyDescent="0.25">
      <c r="A145" s="1">
        <f t="shared" si="5"/>
        <v>1320</v>
      </c>
      <c r="B145" s="3"/>
      <c r="C145" s="3"/>
      <c r="D145" s="3">
        <f t="shared" si="7"/>
        <v>209054.04545454547</v>
      </c>
    </row>
    <row r="146" spans="1:4" x14ac:dyDescent="0.25">
      <c r="A146" s="1">
        <f t="shared" si="5"/>
        <v>1330</v>
      </c>
      <c r="B146" s="3"/>
      <c r="C146" s="3"/>
      <c r="D146" s="3">
        <f t="shared" si="7"/>
        <v>209194.35338345866</v>
      </c>
    </row>
    <row r="147" spans="1:4" x14ac:dyDescent="0.25">
      <c r="A147" s="1">
        <f t="shared" si="5"/>
        <v>1340</v>
      </c>
      <c r="B147" s="3"/>
      <c r="C147" s="3"/>
      <c r="D147" s="3">
        <f t="shared" si="7"/>
        <v>209334.67164179104</v>
      </c>
    </row>
    <row r="148" spans="1:4" x14ac:dyDescent="0.25">
      <c r="A148" s="1">
        <f t="shared" si="5"/>
        <v>1350</v>
      </c>
      <c r="B148" s="3"/>
      <c r="C148" s="3"/>
      <c r="D148" s="3">
        <f t="shared" si="7"/>
        <v>209475</v>
      </c>
    </row>
    <row r="149" spans="1:4" x14ac:dyDescent="0.25">
      <c r="A149" s="1">
        <f t="shared" si="5"/>
        <v>1360</v>
      </c>
      <c r="B149" s="3"/>
      <c r="C149" s="3"/>
      <c r="D149" s="3">
        <f t="shared" si="7"/>
        <v>209615.33823529413</v>
      </c>
    </row>
    <row r="150" spans="1:4" x14ac:dyDescent="0.25">
      <c r="A150" s="1">
        <f t="shared" si="5"/>
        <v>1370</v>
      </c>
      <c r="B150" s="3"/>
      <c r="C150" s="3"/>
      <c r="D150" s="3">
        <f t="shared" si="7"/>
        <v>209755.68613138687</v>
      </c>
    </row>
    <row r="151" spans="1:4" x14ac:dyDescent="0.25">
      <c r="A151" s="1">
        <f t="shared" ref="A151:A153" si="8">10+A150</f>
        <v>1380</v>
      </c>
      <c r="B151" s="3"/>
      <c r="C151" s="3"/>
      <c r="D151" s="3">
        <f t="shared" ref="D151:D153" si="9">$F$8*$D$5*A151/2+$F$7*$F$6/A151+$F$6*$D$5</f>
        <v>209896.04347826086</v>
      </c>
    </row>
    <row r="152" spans="1:4" x14ac:dyDescent="0.25">
      <c r="A152" s="1">
        <f t="shared" si="8"/>
        <v>1390</v>
      </c>
      <c r="B152" s="3"/>
      <c r="C152" s="3"/>
      <c r="D152" s="3">
        <f t="shared" si="9"/>
        <v>210036.41007194243</v>
      </c>
    </row>
    <row r="153" spans="1:4" x14ac:dyDescent="0.25">
      <c r="A153" s="1">
        <f t="shared" si="8"/>
        <v>1400</v>
      </c>
      <c r="B153" s="3"/>
      <c r="C153" s="3"/>
      <c r="D153" s="3">
        <f t="shared" si="9"/>
        <v>210176.78571428571</v>
      </c>
    </row>
    <row r="154" spans="1:4" x14ac:dyDescent="0.25">
      <c r="B154" s="3"/>
      <c r="C154" s="3"/>
      <c r="D154" s="3"/>
    </row>
    <row r="155" spans="1:4" x14ac:dyDescent="0.25">
      <c r="B155" s="3"/>
      <c r="C155" s="3"/>
      <c r="D155" s="3"/>
    </row>
    <row r="156" spans="1:4" x14ac:dyDescent="0.25">
      <c r="B156" s="3"/>
      <c r="C156" s="3"/>
      <c r="D156" s="3"/>
    </row>
    <row r="157" spans="1:4" x14ac:dyDescent="0.25">
      <c r="B157" s="3"/>
      <c r="C157" s="3"/>
      <c r="D157" s="3"/>
    </row>
    <row r="158" spans="1:4" x14ac:dyDescent="0.25">
      <c r="B158" s="3"/>
      <c r="C158" s="3"/>
      <c r="D158" s="3"/>
    </row>
    <row r="159" spans="1:4" x14ac:dyDescent="0.25">
      <c r="B159" s="3"/>
      <c r="C159" s="3"/>
      <c r="D159" s="3"/>
    </row>
    <row r="160" spans="1:4" x14ac:dyDescent="0.25">
      <c r="B160" s="3"/>
      <c r="C160" s="3"/>
      <c r="D16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QuantityDiscounts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2016-09-27T04:12:55Z</dcterms:created>
  <dcterms:modified xsi:type="dcterms:W3CDTF">2017-02-19T05:18:19Z</dcterms:modified>
</cp:coreProperties>
</file>