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E:\Documents\A=RedBook-PP-2016-2\OM-Red Book-Excel Spreadsheets-2016\"/>
    </mc:Choice>
  </mc:AlternateContent>
  <bookViews>
    <workbookView xWindow="0" yWindow="60" windowWidth="4332" windowHeight="4152" tabRatio="854" firstSheet="4" activeTab="8"/>
  </bookViews>
  <sheets>
    <sheet name="Example 1-Product Mix" sheetId="1" r:id="rId1"/>
    <sheet name="Exercise 1" sheetId="13" r:id="rId2"/>
    <sheet name="Exercise 2" sheetId="15" r:id="rId3"/>
    <sheet name="Example 4-Infeasible" sheetId="16" r:id="rId4"/>
    <sheet name="Example 5-Unbounded LP" sheetId="17" r:id="rId5"/>
    <sheet name="Example 6-Multiple Solutions" sheetId="18" r:id="rId6"/>
    <sheet name="Example 7-Product Mix" sheetId="19" r:id="rId7"/>
    <sheet name="Example 8-Ingredient Mix" sheetId="20" r:id="rId8"/>
    <sheet name="Example 9-Transportation" sheetId="12" r:id="rId9"/>
  </sheets>
  <definedNames>
    <definedName name="solver_adj" localSheetId="0" hidden="1">'Example 1-Product Mix'!$B$6:$C$6</definedName>
    <definedName name="solver_adj" localSheetId="3" hidden="1">'Example 4-Infeasible'!$B$6:$C$6</definedName>
    <definedName name="solver_adj" localSheetId="4" hidden="1">'Example 5-Unbounded LP'!$B$6:$C$6</definedName>
    <definedName name="solver_adj" localSheetId="5" hidden="1">'Example 6-Multiple Solutions'!$B$6:$C$6</definedName>
    <definedName name="solver_adj" localSheetId="6" hidden="1">'Example 7-Product Mix'!$B$6:$C$6</definedName>
    <definedName name="solver_adj" localSheetId="7" hidden="1">'Example 8-Ingredient Mix'!$B$6:$C$6</definedName>
    <definedName name="solver_adj" localSheetId="8" hidden="1">'Example 9-Transportation'!$C$9:$E$10</definedName>
    <definedName name="solver_adj" localSheetId="1" hidden="1">'Exercise 1'!$B$6:$C$6</definedName>
    <definedName name="solver_adj" localSheetId="2" hidden="1">'Exercise 2'!$B$6:$C$6</definedName>
    <definedName name="solver_cvg" localSheetId="0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1" hidden="1">100</definedName>
    <definedName name="solver_itr" localSheetId="2" hidden="1">100</definedName>
    <definedName name="solver_lhs1" localSheetId="0" hidden="1">'Example 1-Product Mix'!$D$9:$D$10</definedName>
    <definedName name="solver_lhs1" localSheetId="3" hidden="1">'Example 4-Infeasible'!$D$9:$D$11</definedName>
    <definedName name="solver_lhs1" localSheetId="4" hidden="1">'Example 5-Unbounded LP'!$D$9:$D$10</definedName>
    <definedName name="solver_lhs1" localSheetId="5" hidden="1">'Example 6-Multiple Solutions'!$D$9:$D$10</definedName>
    <definedName name="solver_lhs1" localSheetId="6" hidden="1">'Example 7-Product Mix'!$D$9:$D$11</definedName>
    <definedName name="solver_lhs1" localSheetId="7" hidden="1">'Example 8-Ingredient Mix'!$D$9:$D$11</definedName>
    <definedName name="solver_lhs1" localSheetId="8" hidden="1">'Example 9-Transportation'!$F$9:$F$10</definedName>
    <definedName name="solver_lhs1" localSheetId="1" hidden="1">'Exercise 1'!$D$9</definedName>
    <definedName name="solver_lhs1" localSheetId="2" hidden="1">'Exercise 2'!$D$9</definedName>
    <definedName name="solver_lhs2" localSheetId="0" hidden="1">'Example 1-Product Mix'!#REF!</definedName>
    <definedName name="solver_lhs2" localSheetId="3" hidden="1">'Example 4-Infeasible'!#REF!</definedName>
    <definedName name="solver_lhs2" localSheetId="4" hidden="1">'Example 5-Unbounded LP'!#REF!</definedName>
    <definedName name="solver_lhs2" localSheetId="5" hidden="1">'Example 6-Multiple Solutions'!$D$9:$D$10</definedName>
    <definedName name="solver_lhs2" localSheetId="6" hidden="1">'Example 7-Product Mix'!#REF!</definedName>
    <definedName name="solver_lhs2" localSheetId="7" hidden="1">'Example 8-Ingredient Mix'!#REF!</definedName>
    <definedName name="solver_lhs2" localSheetId="8" hidden="1">'Example 9-Transportation'!$C$11:$E$11</definedName>
    <definedName name="solver_lhs2" localSheetId="1" hidden="1">'Exercise 1'!$D$10</definedName>
    <definedName name="solver_lhs2" localSheetId="2" hidden="1">'Exercise 2'!$D$10</definedName>
    <definedName name="solver_lhs3" localSheetId="1" hidden="1">'Exercise 1'!$D$11</definedName>
    <definedName name="solver_lhs3" localSheetId="2" hidden="1">'Exercise 2'!$D$11</definedName>
    <definedName name="solver_lin" localSheetId="0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1" hidden="1">1</definedName>
    <definedName name="solver_lin" localSheetId="2" hidden="1">1</definedName>
    <definedName name="solver_mip" localSheetId="0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od" localSheetId="1" hidden="1">2147483647</definedName>
    <definedName name="solver_nod" localSheetId="2" hidden="1">2147483647</definedName>
    <definedName name="solver_num" localSheetId="0" hidden="1">1</definedName>
    <definedName name="solver_num" localSheetId="3" hidden="1">1</definedName>
    <definedName name="solver_num" localSheetId="4" hidden="1">1</definedName>
    <definedName name="solver_num" localSheetId="5" hidden="1">1</definedName>
    <definedName name="solver_num" localSheetId="6" hidden="1">1</definedName>
    <definedName name="solver_num" localSheetId="7" hidden="1">1</definedName>
    <definedName name="solver_num" localSheetId="8" hidden="1">2</definedName>
    <definedName name="solver_num" localSheetId="1" hidden="1">3</definedName>
    <definedName name="solver_num" localSheetId="2" hidden="1">3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1" hidden="1">1</definedName>
    <definedName name="solver_nwt" localSheetId="2" hidden="1">1</definedName>
    <definedName name="solver_opt" localSheetId="0" hidden="1">'Example 1-Product Mix'!$D$7</definedName>
    <definedName name="solver_opt" localSheetId="3" hidden="1">'Example 4-Infeasible'!$D$7</definedName>
    <definedName name="solver_opt" localSheetId="4" hidden="1">'Example 5-Unbounded LP'!$D$7</definedName>
    <definedName name="solver_opt" localSheetId="5" hidden="1">'Example 6-Multiple Solutions'!$D$7</definedName>
    <definedName name="solver_opt" localSheetId="6" hidden="1">'Example 7-Product Mix'!$D$7</definedName>
    <definedName name="solver_opt" localSheetId="7" hidden="1">'Example 8-Ingredient Mix'!$D$7</definedName>
    <definedName name="solver_opt" localSheetId="8" hidden="1">'Example 9-Transportation'!$F$11</definedName>
    <definedName name="solver_opt" localSheetId="1" hidden="1">'Exercise 1'!$D$7</definedName>
    <definedName name="solver_opt" localSheetId="2" hidden="1">'Exercise 2'!$D$7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bv" localSheetId="8" hidden="1">1</definedName>
    <definedName name="solver_rbv" localSheetId="1" hidden="1">1</definedName>
    <definedName name="solver_rbv" localSheetId="2" hidden="1">1</definedName>
    <definedName name="solver_rel1" localSheetId="0" hidden="1">1</definedName>
    <definedName name="solver_rel1" localSheetId="3" hidden="1">1</definedName>
    <definedName name="solver_rel1" localSheetId="4" hidden="1">3</definedName>
    <definedName name="solver_rel1" localSheetId="5" hidden="1">1</definedName>
    <definedName name="solver_rel1" localSheetId="6" hidden="1">1</definedName>
    <definedName name="solver_rel1" localSheetId="7" hidden="1">3</definedName>
    <definedName name="solver_rel1" localSheetId="8" hidden="1">1</definedName>
    <definedName name="solver_rel1" localSheetId="1" hidden="1">3</definedName>
    <definedName name="solver_rel1" localSheetId="2" hidden="1">1</definedName>
    <definedName name="solver_rel2" localSheetId="0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2" localSheetId="6" hidden="1">1</definedName>
    <definedName name="solver_rel2" localSheetId="7" hidden="1">1</definedName>
    <definedName name="solver_rel2" localSheetId="8" hidden="1">3</definedName>
    <definedName name="solver_rel2" localSheetId="1" hidden="1">1</definedName>
    <definedName name="solver_rel2" localSheetId="2" hidden="1">2</definedName>
    <definedName name="solver_rel3" localSheetId="1" hidden="1">2</definedName>
    <definedName name="solver_rel3" localSheetId="2" hidden="1">3</definedName>
    <definedName name="solver_rhs1" localSheetId="0" hidden="1">'Example 1-Product Mix'!$E$9:$E$10</definedName>
    <definedName name="solver_rhs1" localSheetId="3" hidden="1">'Example 4-Infeasible'!$E$9:$E$11</definedName>
    <definedName name="solver_rhs1" localSheetId="4" hidden="1">'Example 5-Unbounded LP'!$E$9:$E$10</definedName>
    <definedName name="solver_rhs1" localSheetId="5" hidden="1">'Example 6-Multiple Solutions'!$E$9:$E$10</definedName>
    <definedName name="solver_rhs1" localSheetId="6" hidden="1">'Example 7-Product Mix'!$E$9:$E$11</definedName>
    <definedName name="solver_rhs1" localSheetId="7" hidden="1">'Example 8-Ingredient Mix'!$E$9:$E$11</definedName>
    <definedName name="solver_rhs1" localSheetId="8" hidden="1">'Example 9-Transportation'!$F$4:$F$5</definedName>
    <definedName name="solver_rhs1" localSheetId="1" hidden="1">'Exercise 1'!$F$9</definedName>
    <definedName name="solver_rhs1" localSheetId="2" hidden="1">'Exercise 2'!$F$9</definedName>
    <definedName name="solver_rhs2" localSheetId="0" hidden="1">'Example 1-Product Mix'!#REF!</definedName>
    <definedName name="solver_rhs2" localSheetId="3" hidden="1">'Example 4-Infeasible'!#REF!</definedName>
    <definedName name="solver_rhs2" localSheetId="4" hidden="1">'Example 5-Unbounded LP'!#REF!</definedName>
    <definedName name="solver_rhs2" localSheetId="5" hidden="1">'Example 6-Multiple Solutions'!$E$9:$E$10</definedName>
    <definedName name="solver_rhs2" localSheetId="6" hidden="1">'Example 7-Product Mix'!#REF!</definedName>
    <definedName name="solver_rhs2" localSheetId="7" hidden="1">'Example 8-Ingredient Mix'!#REF!</definedName>
    <definedName name="solver_rhs2" localSheetId="8" hidden="1">'Example 9-Transportation'!$C$6:$E$6</definedName>
    <definedName name="solver_rhs2" localSheetId="1" hidden="1">'Exercise 1'!$F$10</definedName>
    <definedName name="solver_rhs2" localSheetId="2" hidden="1">'Exercise 2'!$F$10</definedName>
    <definedName name="solver_rhs3" localSheetId="1" hidden="1">'Exercise 1'!$F$11</definedName>
    <definedName name="solver_rhs3" localSheetId="2" hidden="1">'Exercise 2'!$F$11</definedName>
    <definedName name="solver_rlx" localSheetId="0" hidden="1">1</definedName>
    <definedName name="solver_rlx" localSheetId="3" hidden="1">1</definedName>
    <definedName name="solver_rlx" localSheetId="4" hidden="1">1</definedName>
    <definedName name="solver_rlx" localSheetId="5" hidden="1">1</definedName>
    <definedName name="solver_rlx" localSheetId="6" hidden="1">1</definedName>
    <definedName name="solver_rlx" localSheetId="7" hidden="1">1</definedName>
    <definedName name="solver_rlx" localSheetId="8" hidden="1">1</definedName>
    <definedName name="solver_rlx" localSheetId="1" hidden="1">1</definedName>
    <definedName name="solver_rlx" localSheetId="2" hidden="1">1</definedName>
    <definedName name="solver_rsd" localSheetId="0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8" hidden="1">100</definedName>
    <definedName name="solver_ssz" localSheetId="1" hidden="1">100</definedName>
    <definedName name="solver_ssz" localSheetId="2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2</definedName>
    <definedName name="solver_typ" localSheetId="8" hidden="1">2</definedName>
    <definedName name="solver_typ" localSheetId="1" hidden="1">1</definedName>
    <definedName name="solver_typ" localSheetId="2" hidden="1">2</definedName>
    <definedName name="solver_val" localSheetId="0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1" hidden="1">3</definedName>
    <definedName name="solver_ver" localSheetId="2" hidden="1">3</definedName>
  </definedNames>
  <calcPr calcId="171027"/>
</workbook>
</file>

<file path=xl/calcChain.xml><?xml version="1.0" encoding="utf-8"?>
<calcChain xmlns="http://schemas.openxmlformats.org/spreadsheetml/2006/main">
  <c r="H16" i="16" l="1"/>
  <c r="H15" i="16"/>
  <c r="I16" i="20" l="1"/>
  <c r="H15" i="20"/>
  <c r="F16" i="20"/>
  <c r="C16" i="20"/>
  <c r="E15" i="20"/>
  <c r="B15" i="20"/>
  <c r="I14" i="20"/>
  <c r="H14" i="20"/>
  <c r="F14" i="20"/>
  <c r="E14" i="20"/>
  <c r="C14" i="20"/>
  <c r="B14" i="20"/>
  <c r="D11" i="20"/>
  <c r="F11" i="20" s="1"/>
  <c r="D10" i="20"/>
  <c r="F10" i="20" s="1"/>
  <c r="D9" i="20"/>
  <c r="F9" i="20" s="1"/>
  <c r="D7" i="20"/>
  <c r="I16" i="19" l="1"/>
  <c r="H15" i="19"/>
  <c r="I14" i="19"/>
  <c r="H14" i="19"/>
  <c r="F14" i="19"/>
  <c r="E14" i="19"/>
  <c r="C14" i="19"/>
  <c r="B14" i="19"/>
  <c r="D11" i="19"/>
  <c r="F11" i="19" s="1"/>
  <c r="F16" i="19"/>
  <c r="C16" i="19"/>
  <c r="E15" i="19"/>
  <c r="B15" i="19"/>
  <c r="D10" i="19"/>
  <c r="F10" i="19" s="1"/>
  <c r="D9" i="19"/>
  <c r="F9" i="19" s="1"/>
  <c r="D7" i="19"/>
  <c r="F15" i="18"/>
  <c r="C15" i="18"/>
  <c r="E14" i="18"/>
  <c r="B14" i="18"/>
  <c r="D10" i="18"/>
  <c r="D9" i="18"/>
  <c r="D7" i="18"/>
  <c r="F15" i="17"/>
  <c r="C15" i="17"/>
  <c r="E14" i="17"/>
  <c r="B14" i="17"/>
  <c r="D10" i="17"/>
  <c r="D9" i="17"/>
  <c r="D7" i="17"/>
  <c r="D11" i="16"/>
  <c r="F16" i="16"/>
  <c r="C16" i="16"/>
  <c r="E15" i="16"/>
  <c r="B15" i="16"/>
  <c r="D10" i="16"/>
  <c r="D9" i="16"/>
  <c r="D7" i="16"/>
  <c r="B20" i="15"/>
  <c r="B19" i="15"/>
  <c r="D7" i="15"/>
  <c r="D9" i="15"/>
  <c r="D10" i="15"/>
  <c r="D11" i="15"/>
  <c r="B15" i="15"/>
  <c r="C16" i="15"/>
  <c r="B17" i="15"/>
  <c r="C18" i="15"/>
  <c r="D39" i="13"/>
  <c r="D38" i="13"/>
  <c r="D37" i="13"/>
  <c r="D35" i="13"/>
  <c r="C20" i="13"/>
  <c r="C18" i="13"/>
  <c r="B17" i="13"/>
  <c r="C16" i="13"/>
  <c r="B15" i="13"/>
  <c r="D10" i="13"/>
  <c r="D11" i="13"/>
  <c r="D9" i="13"/>
  <c r="D7" i="13"/>
  <c r="F11" i="12"/>
  <c r="E11" i="12"/>
  <c r="D11" i="12"/>
  <c r="C11" i="12"/>
  <c r="F10" i="12"/>
  <c r="F9" i="12"/>
  <c r="D9" i="1"/>
  <c r="D10" i="1"/>
  <c r="D7" i="1"/>
  <c r="F15" i="1"/>
  <c r="C15" i="1"/>
  <c r="E14" i="1"/>
  <c r="B14" i="1"/>
</calcChain>
</file>

<file path=xl/sharedStrings.xml><?xml version="1.0" encoding="utf-8"?>
<sst xmlns="http://schemas.openxmlformats.org/spreadsheetml/2006/main" count="224" uniqueCount="71">
  <si>
    <t>Capacity</t>
  </si>
  <si>
    <t>Variables</t>
  </si>
  <si>
    <t>Values</t>
  </si>
  <si>
    <t>Max</t>
  </si>
  <si>
    <t>O.F.</t>
  </si>
  <si>
    <t>subject to</t>
  </si>
  <si>
    <t>Wood)</t>
  </si>
  <si>
    <t>Labor)</t>
  </si>
  <si>
    <t>LHS</t>
  </si>
  <si>
    <t>Graphing Values</t>
  </si>
  <si>
    <t>Tables</t>
  </si>
  <si>
    <t>Chairs</t>
  </si>
  <si>
    <t>Product Mix.</t>
  </si>
  <si>
    <t>Demand</t>
  </si>
  <si>
    <t>A</t>
  </si>
  <si>
    <t>B</t>
  </si>
  <si>
    <t>Destination</t>
  </si>
  <si>
    <t>Source</t>
  </si>
  <si>
    <t>Values:</t>
  </si>
  <si>
    <t>Sum</t>
  </si>
  <si>
    <t>&lt;-- D7=B6*B7+C6*C7</t>
  </si>
  <si>
    <t>&lt;-- D9=B6*B9*C6*C9</t>
  </si>
  <si>
    <t>&lt;-- D10=B6*B10+C6*C10</t>
  </si>
  <si>
    <t>T</t>
  </si>
  <si>
    <t>C</t>
  </si>
  <si>
    <t>Wood:</t>
  </si>
  <si>
    <t>Labor:</t>
  </si>
  <si>
    <t>RHS</t>
  </si>
  <si>
    <t>Linear Programming Lecture Example 1.</t>
  </si>
  <si>
    <t>Profit</t>
  </si>
  <si>
    <t>=Total Cost = SUMPRODUCT(C4:E5,C9:E10)</t>
  </si>
  <si>
    <t>Linear Programming Lecture Exercise 1.</t>
  </si>
  <si>
    <t>X</t>
  </si>
  <si>
    <t>Y</t>
  </si>
  <si>
    <t>C1</t>
  </si>
  <si>
    <t>C2</t>
  </si>
  <si>
    <t>C3</t>
  </si>
  <si>
    <t>Dir</t>
  </si>
  <si>
    <t>&gt;=</t>
  </si>
  <si>
    <t>&lt;=</t>
  </si>
  <si>
    <t>=</t>
  </si>
  <si>
    <t>Min</t>
  </si>
  <si>
    <t>Linear Programming Lecture Exercise 2.</t>
  </si>
  <si>
    <t>Order)</t>
  </si>
  <si>
    <t>Order:</t>
  </si>
  <si>
    <t>Linear Programming Lecture Example 4.  Infeasible LP.</t>
  </si>
  <si>
    <t>Linear Programming Lecture Example 5. Unbounded LP</t>
  </si>
  <si>
    <t>Linear Programming Lecture Example 6.  Multiple Solutions.</t>
  </si>
  <si>
    <t>Linear Programming Lecture Example 7. Product Mix.</t>
  </si>
  <si>
    <t>Machining</t>
  </si>
  <si>
    <t>Assembly</t>
  </si>
  <si>
    <t>Market</t>
  </si>
  <si>
    <t>Heavy</t>
  </si>
  <si>
    <t>Light</t>
  </si>
  <si>
    <t>Market:</t>
  </si>
  <si>
    <t>Linear Programming Lecture Example 8. Ingredient Mix.</t>
  </si>
  <si>
    <t>Ingredient Mix.</t>
  </si>
  <si>
    <t>Corn</t>
  </si>
  <si>
    <t>Oats</t>
  </si>
  <si>
    <t>Minerals</t>
  </si>
  <si>
    <t>Calories</t>
  </si>
  <si>
    <t>Vitamins</t>
  </si>
  <si>
    <t>Slack or</t>
  </si>
  <si>
    <t>Surplus</t>
  </si>
  <si>
    <t>Linear Programming Example 9. Transportation.</t>
  </si>
  <si>
    <t>Machining:</t>
  </si>
  <si>
    <t>Assembly:</t>
  </si>
  <si>
    <t>Cost</t>
  </si>
  <si>
    <t>Minerals:</t>
  </si>
  <si>
    <t>Calories:</t>
  </si>
  <si>
    <t>Vitamins: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</si>
</sst>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quotePrefix="1" applyFont="1"/>
    <xf numFmtId="0" fontId="6" fillId="0" borderId="0" xfId="0" applyFont="1"/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quotePrefix="1" applyFont="1"/>
    <xf numFmtId="0" fontId="8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3" fontId="7" fillId="0" borderId="0" xfId="1" applyFont="1"/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0" fontId="7" fillId="0" borderId="0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quotePrefix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13" xfId="0" quotePrefix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quotePrefix="1" applyFont="1" applyBorder="1"/>
    <xf numFmtId="0" fontId="8" fillId="0" borderId="0" xfId="0" quotePrefix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5029802379231"/>
          <c:y val="8.8737201365187715E-2"/>
          <c:w val="0.78906400502015117"/>
          <c:h val="0.79180887372013653"/>
        </c:manualLayout>
      </c:layout>
      <c:scatterChart>
        <c:scatterStyle val="lineMarker"/>
        <c:varyColors val="0"/>
        <c:ser>
          <c:idx val="0"/>
          <c:order val="0"/>
          <c:tx>
            <c:v>Wood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1-Product Mix'!$B$14:$B$16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4</c:v>
                </c:pt>
              </c:numCache>
            </c:numRef>
          </c:xVal>
          <c:yVal>
            <c:numRef>
              <c:f>'Example 1-Product Mix'!$C$14:$C$16</c:f>
              <c:numCache>
                <c:formatCode>General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FE-405E-B6F7-3A00D83DFB90}"/>
            </c:ext>
          </c:extLst>
        </c:ser>
        <c:ser>
          <c:idx val="1"/>
          <c:order val="1"/>
          <c:tx>
            <c:v>Labor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1-Product Mix'!$E$14:$E$16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4</c:v>
                </c:pt>
              </c:numCache>
            </c:numRef>
          </c:xVal>
          <c:yVal>
            <c:numRef>
              <c:f>'Example 1-Product Mix'!$F$14:$F$16</c:f>
              <c:numCache>
                <c:formatCode>General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FE-405E-B6F7-3A00D83DF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47872"/>
        <c:axId val="100051968"/>
      </c:scatterChart>
      <c:valAx>
        <c:axId val="100047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051968"/>
        <c:crosses val="autoZero"/>
        <c:crossBetween val="midCat"/>
        <c:majorUnit val="5"/>
      </c:valAx>
      <c:valAx>
        <c:axId val="1000519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047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781332020997372"/>
          <c:y val="0.34812286689419797"/>
          <c:w val="0.25781291010498686"/>
          <c:h val="0.1331058020477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59332824405491"/>
          <c:y val="9.6220254175573769E-2"/>
          <c:w val="0.80826191539314673"/>
          <c:h val="0.76632559575546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'Exercise 1'!$A$15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'Exercise 1'!$B$15:$B$16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xVal>
          <c:yVal>
            <c:numRef>
              <c:f>'Exercise 1'!$C$15:$C$16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DB-43C7-82C2-C62FE00E94B1}"/>
            </c:ext>
          </c:extLst>
        </c:ser>
        <c:ser>
          <c:idx val="1"/>
          <c:order val="1"/>
          <c:tx>
            <c:strRef>
              <c:f>'Exercise 1'!$A$17</c:f>
              <c:strCache>
                <c:ptCount val="1"/>
                <c:pt idx="0">
                  <c:v>C2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'Exercise 1'!$B$17:$B$18</c:f>
              <c:numCache>
                <c:formatCode>General</c:formatCode>
                <c:ptCount val="2"/>
                <c:pt idx="0">
                  <c:v>12</c:v>
                </c:pt>
                <c:pt idx="1">
                  <c:v>0</c:v>
                </c:pt>
              </c:numCache>
            </c:numRef>
          </c:xVal>
          <c:yVal>
            <c:numRef>
              <c:f>'Exercise 1'!$C$17:$C$18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DB-43C7-82C2-C62FE00E94B1}"/>
            </c:ext>
          </c:extLst>
        </c:ser>
        <c:ser>
          <c:idx val="2"/>
          <c:order val="2"/>
          <c:tx>
            <c:strRef>
              <c:f>'Exercise 1'!$A$19</c:f>
              <c:strCache>
                <c:ptCount val="1"/>
                <c:pt idx="0">
                  <c:v>C3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'Exercise 1'!$B$19:$B$20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'Exercise 1'!$C$19:$C$20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DB-43C7-82C2-C62FE00E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51456"/>
        <c:axId val="113253376"/>
      </c:scatterChart>
      <c:valAx>
        <c:axId val="113251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3253376"/>
        <c:crosses val="autoZero"/>
        <c:crossBetween val="midCat"/>
        <c:majorUnit val="5"/>
      </c:valAx>
      <c:valAx>
        <c:axId val="113253376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325145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6225737269567"/>
          <c:y val="0.16151274905069857"/>
          <c:w val="0.30383573734699099"/>
          <c:h val="0.28178802391969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59332824405491"/>
          <c:y val="9.6220254175573769E-2"/>
          <c:w val="0.80826191539314673"/>
          <c:h val="0.76632559575546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'Exercise 2'!$A$15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'Exercise 2'!$B$15:$B$16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xVal>
          <c:yVal>
            <c:numRef>
              <c:f>'Exercise 2'!$C$15:$C$16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7E-41A1-AFC5-2D272272E4D2}"/>
            </c:ext>
          </c:extLst>
        </c:ser>
        <c:ser>
          <c:idx val="1"/>
          <c:order val="1"/>
          <c:tx>
            <c:strRef>
              <c:f>'Exercise 2'!$A$17</c:f>
              <c:strCache>
                <c:ptCount val="1"/>
                <c:pt idx="0">
                  <c:v>C2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'Exercise 2'!$B$17:$B$18</c:f>
              <c:numCache>
                <c:formatCode>General</c:formatCode>
                <c:ptCount val="2"/>
                <c:pt idx="0">
                  <c:v>12</c:v>
                </c:pt>
                <c:pt idx="1">
                  <c:v>0</c:v>
                </c:pt>
              </c:numCache>
            </c:numRef>
          </c:xVal>
          <c:yVal>
            <c:numRef>
              <c:f>'Exercise 2'!$C$17:$C$18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7E-41A1-AFC5-2D272272E4D2}"/>
            </c:ext>
          </c:extLst>
        </c:ser>
        <c:ser>
          <c:idx val="2"/>
          <c:order val="2"/>
          <c:tx>
            <c:strRef>
              <c:f>'Exercise 2'!$A$19</c:f>
              <c:strCache>
                <c:ptCount val="1"/>
                <c:pt idx="0">
                  <c:v>C3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'Exercise 2'!$B$19:$B$20</c:f>
              <c:numCache>
                <c:formatCode>General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xVal>
          <c:yVal>
            <c:numRef>
              <c:f>'Exercise 2'!$C$19:$C$20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7E-41A1-AFC5-2D272272E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75584"/>
        <c:axId val="172433408"/>
      </c:scatterChart>
      <c:valAx>
        <c:axId val="172275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2433408"/>
        <c:crosses val="autoZero"/>
        <c:crossBetween val="midCat"/>
        <c:majorUnit val="5"/>
      </c:valAx>
      <c:valAx>
        <c:axId val="172433408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227558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817263992443424"/>
          <c:y val="0.21649556692011437"/>
          <c:w val="0.30383573734699099"/>
          <c:h val="0.28178802391969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5029802379231"/>
          <c:y val="8.8737201365187715E-2"/>
          <c:w val="0.78906400502015117"/>
          <c:h val="0.79180887372013653"/>
        </c:manualLayout>
      </c:layout>
      <c:scatterChart>
        <c:scatterStyle val="lineMarker"/>
        <c:varyColors val="0"/>
        <c:ser>
          <c:idx val="0"/>
          <c:order val="0"/>
          <c:tx>
            <c:v>Wood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4-Infeasible'!$B$15:$B$17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4</c:v>
                </c:pt>
              </c:numCache>
            </c:numRef>
          </c:xVal>
          <c:yVal>
            <c:numRef>
              <c:f>'Example 4-Infeasible'!$C$15:$C$17</c:f>
              <c:numCache>
                <c:formatCode>General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F3-4EFF-A6C4-9BA154CFB084}"/>
            </c:ext>
          </c:extLst>
        </c:ser>
        <c:ser>
          <c:idx val="1"/>
          <c:order val="1"/>
          <c:tx>
            <c:v>Labor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4-Infeasible'!$E$15:$E$17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4</c:v>
                </c:pt>
              </c:numCache>
            </c:numRef>
          </c:xVal>
          <c:yVal>
            <c:numRef>
              <c:f>'Example 4-Infeasible'!$F$15:$F$17</c:f>
              <c:numCache>
                <c:formatCode>General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F3-4EFF-A6C4-9BA154CFB084}"/>
            </c:ext>
          </c:extLst>
        </c:ser>
        <c:ser>
          <c:idx val="2"/>
          <c:order val="2"/>
          <c:tx>
            <c:v>Order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x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'Example 4-Infeasible'!$H$15:$H$16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xVal>
          <c:yVal>
            <c:numRef>
              <c:f>'Example 4-Infeasible'!$I$15:$I$16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F3-4EFF-A6C4-9BA154CFB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97568"/>
        <c:axId val="175858432"/>
      </c:scatterChart>
      <c:valAx>
        <c:axId val="173197568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5858432"/>
        <c:crosses val="autoZero"/>
        <c:crossBetween val="midCat"/>
        <c:majorUnit val="10"/>
      </c:valAx>
      <c:valAx>
        <c:axId val="1758584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31975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370233269588074"/>
          <c:y val="0.13390305436197206"/>
          <c:w val="0.19433152505643889"/>
          <c:h val="0.2861357704248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5029802379231"/>
          <c:y val="8.8737201365187715E-2"/>
          <c:w val="0.78906400502015117"/>
          <c:h val="0.79180887372013653"/>
        </c:manualLayout>
      </c:layout>
      <c:scatterChart>
        <c:scatterStyle val="lineMarker"/>
        <c:varyColors val="0"/>
        <c:ser>
          <c:idx val="0"/>
          <c:order val="0"/>
          <c:tx>
            <c:v>Wood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5-Unbounded LP'!$B$14:$B$16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4</c:v>
                </c:pt>
              </c:numCache>
            </c:numRef>
          </c:xVal>
          <c:yVal>
            <c:numRef>
              <c:f>'Example 5-Unbounded LP'!$C$14:$C$16</c:f>
              <c:numCache>
                <c:formatCode>General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12-4C81-A3C8-08C902E60565}"/>
            </c:ext>
          </c:extLst>
        </c:ser>
        <c:ser>
          <c:idx val="1"/>
          <c:order val="1"/>
          <c:tx>
            <c:v>Labor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5-Unbounded LP'!$E$14:$E$16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4</c:v>
                </c:pt>
              </c:numCache>
            </c:numRef>
          </c:xVal>
          <c:yVal>
            <c:numRef>
              <c:f>'Example 5-Unbounded LP'!$F$14:$F$16</c:f>
              <c:numCache>
                <c:formatCode>General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12-4C81-A3C8-08C902E60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47776"/>
        <c:axId val="178038656"/>
      </c:scatterChart>
      <c:valAx>
        <c:axId val="177947776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8038656"/>
        <c:crosses val="autoZero"/>
        <c:crossBetween val="midCat"/>
        <c:majorUnit val="10"/>
      </c:valAx>
      <c:valAx>
        <c:axId val="1780386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94777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319034137500887"/>
          <c:y val="0.15606371918191667"/>
          <c:w val="0.19269747054155822"/>
          <c:h val="0.2898292145614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5029802379231"/>
          <c:y val="8.8737201365187715E-2"/>
          <c:w val="0.78906400502015117"/>
          <c:h val="0.79180887372013653"/>
        </c:manualLayout>
      </c:layout>
      <c:scatterChart>
        <c:scatterStyle val="lineMarker"/>
        <c:varyColors val="0"/>
        <c:ser>
          <c:idx val="0"/>
          <c:order val="0"/>
          <c:tx>
            <c:v>Wood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6-Multiple Solutions'!$B$14:$B$16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4</c:v>
                </c:pt>
              </c:numCache>
            </c:numRef>
          </c:xVal>
          <c:yVal>
            <c:numRef>
              <c:f>'Example 6-Multiple Solutions'!$C$14:$C$16</c:f>
              <c:numCache>
                <c:formatCode>General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EB-438D-8E56-4D44C3F52EA5}"/>
            </c:ext>
          </c:extLst>
        </c:ser>
        <c:ser>
          <c:idx val="1"/>
          <c:order val="1"/>
          <c:tx>
            <c:v>Labor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6-Multiple Solutions'!$E$14:$E$16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4</c:v>
                </c:pt>
              </c:numCache>
            </c:numRef>
          </c:xVal>
          <c:yVal>
            <c:numRef>
              <c:f>'Example 6-Multiple Solutions'!$F$14:$F$16</c:f>
              <c:numCache>
                <c:formatCode>General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EB-438D-8E56-4D44C3F5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28576"/>
        <c:axId val="184735616"/>
      </c:scatterChart>
      <c:valAx>
        <c:axId val="18472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4735616"/>
        <c:crosses val="autoZero"/>
        <c:crossBetween val="midCat"/>
        <c:majorUnit val="5"/>
      </c:valAx>
      <c:valAx>
        <c:axId val="1847356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4728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781332020997372"/>
          <c:y val="0.34812286689419797"/>
          <c:w val="0.25781291010498686"/>
          <c:h val="0.1331058020477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5029802379231"/>
          <c:y val="8.8737201365187715E-2"/>
          <c:w val="0.78906400502015117"/>
          <c:h val="0.79180887372013653"/>
        </c:manualLayout>
      </c:layout>
      <c:scatterChart>
        <c:scatterStyle val="lineMarker"/>
        <c:varyColors val="0"/>
        <c:ser>
          <c:idx val="0"/>
          <c:order val="0"/>
          <c:tx>
            <c:v>Machining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7-Product Mix'!$B$15:$B$16</c:f>
              <c:numCache>
                <c:formatCode>General</c:formatCode>
                <c:ptCount val="2"/>
                <c:pt idx="0">
                  <c:v>2000</c:v>
                </c:pt>
                <c:pt idx="1">
                  <c:v>0</c:v>
                </c:pt>
              </c:numCache>
            </c:numRef>
          </c:xVal>
          <c:yVal>
            <c:numRef>
              <c:f>'Example 7-Product Mix'!$C$15:$C$16</c:f>
              <c:numCache>
                <c:formatCode>General</c:formatCode>
                <c:ptCount val="2"/>
                <c:pt idx="0">
                  <c:v>0</c:v>
                </c:pt>
                <c:pt idx="1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83-4C2A-882D-C636F4ECDBDF}"/>
            </c:ext>
          </c:extLst>
        </c:ser>
        <c:ser>
          <c:idx val="1"/>
          <c:order val="1"/>
          <c:tx>
            <c:v>Assembly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7-Product Mix'!$E$15:$E$16</c:f>
              <c:numCache>
                <c:formatCode>General</c:formatCode>
                <c:ptCount val="2"/>
                <c:pt idx="0">
                  <c:v>5000</c:v>
                </c:pt>
                <c:pt idx="1">
                  <c:v>0</c:v>
                </c:pt>
              </c:numCache>
            </c:numRef>
          </c:xVal>
          <c:yVal>
            <c:numRef>
              <c:f>'Example 7-Product Mix'!$F$15:$F$16</c:f>
              <c:numCache>
                <c:formatCode>General</c:formatCode>
                <c:ptCount val="2"/>
                <c:pt idx="0">
                  <c:v>0</c:v>
                </c:pt>
                <c:pt idx="1">
                  <c:v>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83-4C2A-882D-C636F4ECDBDF}"/>
            </c:ext>
          </c:extLst>
        </c:ser>
        <c:ser>
          <c:idx val="2"/>
          <c:order val="2"/>
          <c:tx>
            <c:v>Market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pPr>
              <a:noFill/>
              <a:ln w="12700">
                <a:solidFill>
                  <a:srgbClr val="000000"/>
                </a:solidFill>
              </a:ln>
            </c:spPr>
          </c:marker>
          <c:dPt>
            <c:idx val="1"/>
            <c:marker>
              <c:symbol val="triangle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3-9E83-4C2A-882D-C636F4ECDBDF}"/>
              </c:ext>
            </c:extLst>
          </c:dPt>
          <c:xVal>
            <c:numRef>
              <c:f>'Example 7-Product Mix'!$H$15:$H$16</c:f>
              <c:numCache>
                <c:formatCode>General</c:formatCode>
                <c:ptCount val="2"/>
                <c:pt idx="0">
                  <c:v>3500</c:v>
                </c:pt>
                <c:pt idx="1">
                  <c:v>0</c:v>
                </c:pt>
              </c:numCache>
            </c:numRef>
          </c:xVal>
          <c:yVal>
            <c:numRef>
              <c:f>'Example 7-Product Mix'!$I$15:$I$16</c:f>
              <c:numCache>
                <c:formatCode>General</c:formatCode>
                <c:ptCount val="2"/>
                <c:pt idx="0">
                  <c:v>0</c:v>
                </c:pt>
                <c:pt idx="1">
                  <c:v>3500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E83-4C2A-882D-C636F4ECD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64000"/>
        <c:axId val="212467072"/>
      </c:scatterChart>
      <c:valAx>
        <c:axId val="212464000"/>
        <c:scaling>
          <c:orientation val="minMax"/>
          <c:max val="5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467072"/>
        <c:crosses val="autoZero"/>
        <c:crossBetween val="midCat"/>
        <c:majorUnit val="1000"/>
      </c:valAx>
      <c:valAx>
        <c:axId val="21246707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464000"/>
        <c:crosses val="autoZero"/>
        <c:crossBetween val="midCat"/>
        <c:majorUnit val="1000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38129266688379282"/>
          <c:y val="0.14867683090860179"/>
          <c:w val="0.43792427406428214"/>
          <c:h val="0.263975105604874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 sz="1200">
          <a:solidFill>
            <a:schemeClr val="dk1"/>
          </a:solidFill>
          <a:latin typeface="Times New Roman" pitchFamily="18" charset="0"/>
          <a:ea typeface="+mn-ea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5029802379231"/>
          <c:y val="8.8737201365187715E-2"/>
          <c:w val="0.78906400502015117"/>
          <c:h val="0.79180887372013653"/>
        </c:manualLayout>
      </c:layout>
      <c:scatterChart>
        <c:scatterStyle val="lineMarker"/>
        <c:varyColors val="0"/>
        <c:ser>
          <c:idx val="0"/>
          <c:order val="0"/>
          <c:tx>
            <c:v>Minerals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0000"/>
              </a:solidFill>
              <a:ln w="25400"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8-Ingredient Mix'!$B$15:$B$16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xVal>
          <c:yVal>
            <c:numRef>
              <c:f>'Example 8-Ingredient Mix'!$C$15:$C$16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41-4E15-BC1A-4105EC43DE85}"/>
            </c:ext>
          </c:extLst>
        </c:ser>
        <c:ser>
          <c:idx val="1"/>
          <c:order val="1"/>
          <c:tx>
            <c:v>Calories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 w="25400">
                <a:solidFill>
                  <a:srgbClr val="000000"/>
                </a:solidFill>
                <a:prstDash val="solid"/>
              </a:ln>
            </c:spPr>
          </c:marker>
          <c:xVal>
            <c:numRef>
              <c:f>'Example 8-Ingredient Mix'!$E$15:$E$16</c:f>
              <c:numCache>
                <c:formatCode>General</c:formatCode>
                <c:ptCount val="2"/>
                <c:pt idx="0">
                  <c:v>26.666666666666668</c:v>
                </c:pt>
                <c:pt idx="1">
                  <c:v>0</c:v>
                </c:pt>
              </c:numCache>
            </c:numRef>
          </c:xVal>
          <c:yVal>
            <c:numRef>
              <c:f>'Example 8-Ingredient Mix'!$F$15:$F$16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41-4E15-BC1A-4105EC43DE85}"/>
            </c:ext>
          </c:extLst>
        </c:ser>
        <c:ser>
          <c:idx val="2"/>
          <c:order val="2"/>
          <c:tx>
            <c:v>Vitamins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pPr>
              <a:solidFill>
                <a:srgbClr val="000000"/>
              </a:solidFill>
              <a:ln w="25400">
                <a:solidFill>
                  <a:srgbClr val="000000"/>
                </a:solidFill>
              </a:ln>
            </c:spPr>
          </c:marker>
          <c:dPt>
            <c:idx val="1"/>
            <c:marker>
              <c:symbol val="triangle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2-BE41-4E15-BC1A-4105EC43DE85}"/>
              </c:ext>
            </c:extLst>
          </c:dPt>
          <c:xVal>
            <c:numRef>
              <c:f>'Example 8-Ingredient Mix'!$H$15:$H$16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'Example 8-Ingredient Mix'!$I$15:$I$16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41-4E15-BC1A-4105EC43D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47488"/>
        <c:axId val="112849664"/>
      </c:scatterChart>
      <c:valAx>
        <c:axId val="112847488"/>
        <c:scaling>
          <c:orientation val="minMax"/>
          <c:max val="5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2849664"/>
        <c:crosses val="autoZero"/>
        <c:crossBetween val="midCat"/>
        <c:majorUnit val="10"/>
      </c:valAx>
      <c:valAx>
        <c:axId val="11284966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2847488"/>
        <c:crosses val="autoZero"/>
        <c:crossBetween val="midCat"/>
        <c:majorUnit val="10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54908301630835477"/>
          <c:y val="0.13020961022531463"/>
          <c:w val="0.28811159279247395"/>
          <c:h val="0.30829643524476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 sz="1200">
          <a:solidFill>
            <a:schemeClr val="dk1"/>
          </a:solidFill>
          <a:latin typeface="Times New Roman" pitchFamily="18" charset="0"/>
          <a:ea typeface="+mn-ea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2.xml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7.png"/><Relationship Id="rId1" Type="http://schemas.openxmlformats.org/officeDocument/2006/relationships/chart" Target="../charts/chart3.xml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3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4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95250</xdr:rowOff>
    </xdr:from>
    <xdr:to>
      <xdr:col>6</xdr:col>
      <xdr:colOff>542924</xdr:colOff>
      <xdr:row>34</xdr:row>
      <xdr:rowOff>133350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171450</xdr:colOff>
      <xdr:row>1</xdr:row>
      <xdr:rowOff>95250</xdr:rowOff>
    </xdr:from>
    <xdr:to>
      <xdr:col>17</xdr:col>
      <xdr:colOff>561280</xdr:colOff>
      <xdr:row>29</xdr:row>
      <xdr:rowOff>123122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1125" y="295275"/>
          <a:ext cx="5561905" cy="5628572"/>
        </a:xfrm>
        <a:prstGeom prst="rect">
          <a:avLst/>
        </a:prstGeom>
      </xdr:spPr>
    </xdr:pic>
    <xdr:clientData/>
  </xdr:twoCellAnchor>
  <xdr:twoCellAnchor editAs="oneCell">
    <xdr:from>
      <xdr:col>18</xdr:col>
      <xdr:colOff>121920</xdr:colOff>
      <xdr:row>1</xdr:row>
      <xdr:rowOff>121920</xdr:rowOff>
    </xdr:from>
    <xdr:to>
      <xdr:col>29</xdr:col>
      <xdr:colOff>134394</xdr:colOff>
      <xdr:row>24</xdr:row>
      <xdr:rowOff>136589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B7E83A-E6A6-4DB5-A592-40BA3E3E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01400" y="320040"/>
          <a:ext cx="6885714" cy="4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</xdr:row>
      <xdr:rowOff>76200</xdr:rowOff>
    </xdr:from>
    <xdr:to>
      <xdr:col>11</xdr:col>
      <xdr:colOff>504825</xdr:colOff>
      <xdr:row>17</xdr:row>
      <xdr:rowOff>142875</xdr:rowOff>
    </xdr:to>
    <xdr:graphicFrame macro="">
      <xdr:nvGraphicFramePr>
        <xdr:cNvPr id="2050" name="Chart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1</xdr:row>
      <xdr:rowOff>0</xdr:rowOff>
    </xdr:from>
    <xdr:to>
      <xdr:col>22</xdr:col>
      <xdr:colOff>75505</xdr:colOff>
      <xdr:row>28</xdr:row>
      <xdr:rowOff>176190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5" y="200025"/>
          <a:ext cx="5561905" cy="5628572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34</xdr:col>
      <xdr:colOff>60371</xdr:colOff>
      <xdr:row>23</xdr:row>
      <xdr:rowOff>195372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F6ADE4-8D9B-4224-A49D-C297BA1E8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20800" y="195943"/>
          <a:ext cx="6885714" cy="45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24</xdr:col>
      <xdr:colOff>146085</xdr:colOff>
      <xdr:row>62</xdr:row>
      <xdr:rowOff>188323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49A023-A118-4038-BAFE-916FD899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5943" y="6008914"/>
          <a:ext cx="6971428" cy="6523809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30</xdr:row>
      <xdr:rowOff>0</xdr:rowOff>
    </xdr:from>
    <xdr:to>
      <xdr:col>36</xdr:col>
      <xdr:colOff>60371</xdr:colOff>
      <xdr:row>52</xdr:row>
      <xdr:rowOff>195372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DAA636-659F-4A03-9AED-C9691E750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261771" y="6008914"/>
          <a:ext cx="6885714" cy="45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</xdr:row>
      <xdr:rowOff>76200</xdr:rowOff>
    </xdr:from>
    <xdr:to>
      <xdr:col>11</xdr:col>
      <xdr:colOff>504825</xdr:colOff>
      <xdr:row>17</xdr:row>
      <xdr:rowOff>142875</xdr:rowOff>
    </xdr:to>
    <xdr:graphicFrame macro="">
      <xdr:nvGraphicFramePr>
        <xdr:cNvPr id="3074" name="Chart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90054</xdr:colOff>
      <xdr:row>1</xdr:row>
      <xdr:rowOff>63037</xdr:rowOff>
    </xdr:from>
    <xdr:to>
      <xdr:col>18</xdr:col>
      <xdr:colOff>408336</xdr:colOff>
      <xdr:row>18</xdr:row>
      <xdr:rowOff>166254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FF8833-419F-4A4D-8FFE-04F68759D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0781" y="257001"/>
          <a:ext cx="3740355" cy="3469871"/>
        </a:xfrm>
        <a:prstGeom prst="rect">
          <a:avLst/>
        </a:prstGeom>
      </xdr:spPr>
    </xdr:pic>
    <xdr:clientData/>
  </xdr:twoCellAnchor>
  <xdr:twoCellAnchor editAs="oneCell">
    <xdr:from>
      <xdr:col>18</xdr:col>
      <xdr:colOff>554181</xdr:colOff>
      <xdr:row>1</xdr:row>
      <xdr:rowOff>83128</xdr:rowOff>
    </xdr:from>
    <xdr:to>
      <xdr:col>27</xdr:col>
      <xdr:colOff>110841</xdr:colOff>
      <xdr:row>18</xdr:row>
      <xdr:rowOff>147346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6EA6A3-D55C-4D05-AFF4-F3C9BF72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26981" y="277092"/>
          <a:ext cx="5167751" cy="3430872"/>
        </a:xfrm>
        <a:prstGeom prst="rect">
          <a:avLst/>
        </a:prstGeom>
      </xdr:spPr>
    </xdr:pic>
    <xdr:clientData/>
  </xdr:twoCellAnchor>
  <xdr:twoCellAnchor editAs="oneCell">
    <xdr:from>
      <xdr:col>12</xdr:col>
      <xdr:colOff>96982</xdr:colOff>
      <xdr:row>20</xdr:row>
      <xdr:rowOff>27709</xdr:rowOff>
    </xdr:from>
    <xdr:to>
      <xdr:col>18</xdr:col>
      <xdr:colOff>448425</xdr:colOff>
      <xdr:row>38</xdr:row>
      <xdr:rowOff>12172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86687D-8D6C-488A-9AD2-1486F3DFA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47709" y="3990109"/>
          <a:ext cx="3773516" cy="3531227"/>
        </a:xfrm>
        <a:prstGeom prst="rect">
          <a:avLst/>
        </a:prstGeom>
      </xdr:spPr>
    </xdr:pic>
    <xdr:clientData/>
  </xdr:twoCellAnchor>
  <xdr:twoCellAnchor editAs="oneCell">
    <xdr:from>
      <xdr:col>18</xdr:col>
      <xdr:colOff>568036</xdr:colOff>
      <xdr:row>20</xdr:row>
      <xdr:rowOff>82614</xdr:rowOff>
    </xdr:from>
    <xdr:to>
      <xdr:col>27</xdr:col>
      <xdr:colOff>180108</xdr:colOff>
      <xdr:row>38</xdr:row>
      <xdr:rowOff>3510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BE44E96-9F83-4EFD-B448-7180BF853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40836" y="4045014"/>
          <a:ext cx="5223163" cy="3467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18</xdr:row>
      <xdr:rowOff>133350</xdr:rowOff>
    </xdr:from>
    <xdr:to>
      <xdr:col>10</xdr:col>
      <xdr:colOff>38100</xdr:colOff>
      <xdr:row>35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209550</xdr:colOff>
      <xdr:row>0</xdr:row>
      <xdr:rowOff>85725</xdr:rowOff>
    </xdr:from>
    <xdr:to>
      <xdr:col>20</xdr:col>
      <xdr:colOff>599380</xdr:colOff>
      <xdr:row>28</xdr:row>
      <xdr:rowOff>113597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85725"/>
          <a:ext cx="5561905" cy="5628572"/>
        </a:xfrm>
        <a:prstGeom prst="rect">
          <a:avLst/>
        </a:prstGeom>
      </xdr:spPr>
    </xdr:pic>
    <xdr:clientData/>
  </xdr:twoCellAnchor>
  <xdr:twoCellAnchor editAs="oneCell">
    <xdr:from>
      <xdr:col>21</xdr:col>
      <xdr:colOff>182880</xdr:colOff>
      <xdr:row>1</xdr:row>
      <xdr:rowOff>91440</xdr:rowOff>
    </xdr:from>
    <xdr:to>
      <xdr:col>32</xdr:col>
      <xdr:colOff>195354</xdr:colOff>
      <xdr:row>24</xdr:row>
      <xdr:rowOff>106109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498B04-C2F6-4772-B562-BD93BE4B6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65380" y="289560"/>
          <a:ext cx="6885714" cy="4571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17</xdr:row>
      <xdr:rowOff>133350</xdr:rowOff>
    </xdr:from>
    <xdr:to>
      <xdr:col>10</xdr:col>
      <xdr:colOff>38100</xdr:colOff>
      <xdr:row>34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66675</xdr:colOff>
      <xdr:row>1</xdr:row>
      <xdr:rowOff>66675</xdr:rowOff>
    </xdr:from>
    <xdr:to>
      <xdr:col>20</xdr:col>
      <xdr:colOff>694630</xdr:colOff>
      <xdr:row>29</xdr:row>
      <xdr:rowOff>94547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3925" y="266700"/>
          <a:ext cx="5561905" cy="5628572"/>
        </a:xfrm>
        <a:prstGeom prst="rect">
          <a:avLst/>
        </a:prstGeom>
      </xdr:spPr>
    </xdr:pic>
    <xdr:clientData/>
  </xdr:twoCellAnchor>
  <xdr:twoCellAnchor editAs="oneCell">
    <xdr:from>
      <xdr:col>22</xdr:col>
      <xdr:colOff>95250</xdr:colOff>
      <xdr:row>1</xdr:row>
      <xdr:rowOff>47625</xdr:rowOff>
    </xdr:from>
    <xdr:to>
      <xdr:col>29</xdr:col>
      <xdr:colOff>342336</xdr:colOff>
      <xdr:row>18</xdr:row>
      <xdr:rowOff>104343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39400" y="247650"/>
          <a:ext cx="4514286" cy="3457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95250</xdr:rowOff>
    </xdr:from>
    <xdr:to>
      <xdr:col>6</xdr:col>
      <xdr:colOff>542924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19</xdr:col>
      <xdr:colOff>461771</xdr:colOff>
      <xdr:row>34</xdr:row>
      <xdr:rowOff>57695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663AD1-537E-4AE8-8A56-37EEDB63E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195943"/>
          <a:ext cx="6971428" cy="6523809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31</xdr:col>
      <xdr:colOff>60371</xdr:colOff>
      <xdr:row>24</xdr:row>
      <xdr:rowOff>64743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7714CD-D337-4FFB-9C1B-7EA8EDEE2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5943" y="195943"/>
          <a:ext cx="6885714" cy="4571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95250</xdr:rowOff>
    </xdr:from>
    <xdr:to>
      <xdr:col>6</xdr:col>
      <xdr:colOff>542924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209550</xdr:colOff>
      <xdr:row>1</xdr:row>
      <xdr:rowOff>133350</xdr:rowOff>
    </xdr:from>
    <xdr:to>
      <xdr:col>19</xdr:col>
      <xdr:colOff>599380</xdr:colOff>
      <xdr:row>29</xdr:row>
      <xdr:rowOff>161222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3650" y="333375"/>
          <a:ext cx="5561905" cy="5628572"/>
        </a:xfrm>
        <a:prstGeom prst="rect">
          <a:avLst/>
        </a:prstGeom>
      </xdr:spPr>
    </xdr:pic>
    <xdr:clientData/>
  </xdr:twoCellAnchor>
  <xdr:twoCellAnchor editAs="oneCell">
    <xdr:from>
      <xdr:col>20</xdr:col>
      <xdr:colOff>167640</xdr:colOff>
      <xdr:row>1</xdr:row>
      <xdr:rowOff>152400</xdr:rowOff>
    </xdr:from>
    <xdr:to>
      <xdr:col>31</xdr:col>
      <xdr:colOff>180114</xdr:colOff>
      <xdr:row>24</xdr:row>
      <xdr:rowOff>167069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2A0B45-039A-4A3E-9E13-954C481EC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74880" y="350520"/>
          <a:ext cx="6885714" cy="45714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95250</xdr:rowOff>
    </xdr:from>
    <xdr:to>
      <xdr:col>7</xdr:col>
      <xdr:colOff>542925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219075</xdr:colOff>
      <xdr:row>1</xdr:row>
      <xdr:rowOff>76200</xdr:rowOff>
    </xdr:from>
    <xdr:to>
      <xdr:col>19</xdr:col>
      <xdr:colOff>608905</xdr:colOff>
      <xdr:row>29</xdr:row>
      <xdr:rowOff>104072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3175" y="276225"/>
          <a:ext cx="5561905" cy="5628572"/>
        </a:xfrm>
        <a:prstGeom prst="rect">
          <a:avLst/>
        </a:prstGeom>
      </xdr:spPr>
    </xdr:pic>
    <xdr:clientData/>
  </xdr:twoCellAnchor>
  <xdr:twoCellAnchor editAs="oneCell">
    <xdr:from>
      <xdr:col>20</xdr:col>
      <xdr:colOff>134815</xdr:colOff>
      <xdr:row>1</xdr:row>
      <xdr:rowOff>99646</xdr:rowOff>
    </xdr:from>
    <xdr:to>
      <xdr:col>31</xdr:col>
      <xdr:colOff>121499</xdr:colOff>
      <xdr:row>24</xdr:row>
      <xdr:rowOff>87352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E38A0D-5C5D-4F64-9055-FF124C171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56123" y="298938"/>
          <a:ext cx="6885714" cy="45714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10</xdr:col>
      <xdr:colOff>75505</xdr:colOff>
      <xdr:row>46</xdr:row>
      <xdr:rowOff>123122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57400"/>
          <a:ext cx="5561905" cy="562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320040</xdr:colOff>
      <xdr:row>12</xdr:row>
      <xdr:rowOff>30480</xdr:rowOff>
    </xdr:from>
    <xdr:to>
      <xdr:col>21</xdr:col>
      <xdr:colOff>500154</xdr:colOff>
      <xdr:row>39</xdr:row>
      <xdr:rowOff>75629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E8C7EA-9149-4D78-A914-E767A742C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6040" y="2133600"/>
          <a:ext cx="6885714" cy="4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S3" sqref="S3"/>
    </sheetView>
  </sheetViews>
  <sheetFormatPr defaultColWidth="9.109375" defaultRowHeight="15.6" x14ac:dyDescent="0.3"/>
  <cols>
    <col min="1" max="1" width="11.33203125" style="27" customWidth="1"/>
    <col min="2" max="12" width="9.109375" style="27"/>
    <col min="13" max="13" width="4.44140625" style="27" customWidth="1"/>
    <col min="14" max="16384" width="9.109375" style="27"/>
  </cols>
  <sheetData>
    <row r="1" spans="1:7" x14ac:dyDescent="0.3">
      <c r="A1" s="26" t="s">
        <v>28</v>
      </c>
    </row>
    <row r="2" spans="1:7" x14ac:dyDescent="0.3">
      <c r="A2" s="26"/>
    </row>
    <row r="3" spans="1:7" x14ac:dyDescent="0.3">
      <c r="A3" s="26" t="s">
        <v>12</v>
      </c>
    </row>
    <row r="5" spans="1:7" x14ac:dyDescent="0.3">
      <c r="A5" s="71" t="s">
        <v>1</v>
      </c>
      <c r="B5" s="32" t="s">
        <v>10</v>
      </c>
      <c r="C5" s="32" t="s">
        <v>11</v>
      </c>
      <c r="D5" s="32" t="s">
        <v>2</v>
      </c>
      <c r="E5" s="32"/>
    </row>
    <row r="6" spans="1:7" x14ac:dyDescent="0.3">
      <c r="A6" s="69" t="s">
        <v>2</v>
      </c>
      <c r="B6" s="42">
        <v>4</v>
      </c>
      <c r="C6" s="42">
        <v>9</v>
      </c>
      <c r="D6" s="32" t="s">
        <v>3</v>
      </c>
      <c r="E6" s="50"/>
    </row>
    <row r="7" spans="1:7" x14ac:dyDescent="0.3">
      <c r="A7" s="69" t="s">
        <v>29</v>
      </c>
      <c r="B7" s="42">
        <v>6</v>
      </c>
      <c r="C7" s="42">
        <v>8</v>
      </c>
      <c r="D7" s="42">
        <f>SUMPRODUCT($B$6:$C$6,B7:C7)</f>
        <v>96</v>
      </c>
      <c r="E7" s="50"/>
      <c r="F7" s="31" t="s">
        <v>20</v>
      </c>
    </row>
    <row r="8" spans="1:7" x14ac:dyDescent="0.3">
      <c r="A8" s="71" t="s">
        <v>5</v>
      </c>
      <c r="B8" s="50"/>
      <c r="C8" s="50"/>
      <c r="D8" s="32" t="s">
        <v>8</v>
      </c>
      <c r="E8" s="32" t="s">
        <v>27</v>
      </c>
      <c r="F8" s="31"/>
    </row>
    <row r="9" spans="1:7" x14ac:dyDescent="0.3">
      <c r="A9" s="69" t="s">
        <v>6</v>
      </c>
      <c r="B9" s="42">
        <v>30</v>
      </c>
      <c r="C9" s="42">
        <v>20</v>
      </c>
      <c r="D9" s="42">
        <f>SUMPRODUCT($B$6:$C$6,B9:C9)</f>
        <v>300</v>
      </c>
      <c r="E9" s="42">
        <v>300</v>
      </c>
      <c r="F9" s="31" t="s">
        <v>21</v>
      </c>
    </row>
    <row r="10" spans="1:7" x14ac:dyDescent="0.3">
      <c r="A10" s="69" t="s">
        <v>7</v>
      </c>
      <c r="B10" s="42">
        <v>5</v>
      </c>
      <c r="C10" s="42">
        <v>10</v>
      </c>
      <c r="D10" s="42">
        <f>SUMPRODUCT($B$6:$C$6,B10:C10)</f>
        <v>110</v>
      </c>
      <c r="E10" s="42">
        <v>110</v>
      </c>
      <c r="F10" s="31" t="s">
        <v>22</v>
      </c>
    </row>
    <row r="11" spans="1:7" x14ac:dyDescent="0.3">
      <c r="D11" s="29"/>
      <c r="E11" s="29"/>
    </row>
    <row r="12" spans="1:7" x14ac:dyDescent="0.3">
      <c r="A12" s="35" t="s">
        <v>9</v>
      </c>
      <c r="B12" s="36"/>
    </row>
    <row r="13" spans="1:7" x14ac:dyDescent="0.3">
      <c r="A13" s="37"/>
      <c r="B13" s="38" t="s">
        <v>23</v>
      </c>
      <c r="C13" s="38" t="s">
        <v>24</v>
      </c>
      <c r="D13" s="39"/>
      <c r="E13" s="38" t="s">
        <v>23</v>
      </c>
      <c r="F13" s="38" t="s">
        <v>24</v>
      </c>
      <c r="G13" s="40"/>
    </row>
    <row r="14" spans="1:7" x14ac:dyDescent="0.3">
      <c r="A14" s="41" t="s">
        <v>25</v>
      </c>
      <c r="B14" s="42">
        <f>E9/B9</f>
        <v>10</v>
      </c>
      <c r="C14" s="42">
        <v>0</v>
      </c>
      <c r="D14" s="43" t="s">
        <v>26</v>
      </c>
      <c r="E14" s="42">
        <f>E10/B10</f>
        <v>22</v>
      </c>
      <c r="F14" s="42">
        <v>0</v>
      </c>
      <c r="G14" s="44"/>
    </row>
    <row r="15" spans="1:7" x14ac:dyDescent="0.3">
      <c r="A15" s="45"/>
      <c r="B15" s="42">
        <v>0</v>
      </c>
      <c r="C15" s="42">
        <f>E9/C9</f>
        <v>15</v>
      </c>
      <c r="D15" s="46"/>
      <c r="E15" s="42">
        <v>0</v>
      </c>
      <c r="F15" s="42">
        <f>E10/C10</f>
        <v>11</v>
      </c>
      <c r="G15" s="44"/>
    </row>
    <row r="16" spans="1:7" x14ac:dyDescent="0.3">
      <c r="A16" s="45"/>
      <c r="B16" s="42">
        <v>4</v>
      </c>
      <c r="C16" s="42">
        <v>9</v>
      </c>
      <c r="D16" s="46"/>
      <c r="E16" s="42">
        <v>4</v>
      </c>
      <c r="F16" s="42">
        <v>9</v>
      </c>
      <c r="G16" s="44"/>
    </row>
    <row r="17" spans="1:7" x14ac:dyDescent="0.3">
      <c r="A17" s="47"/>
      <c r="B17" s="48"/>
      <c r="C17" s="48"/>
      <c r="D17" s="48"/>
      <c r="E17" s="48"/>
      <c r="F17" s="48"/>
      <c r="G17" s="49"/>
    </row>
  </sheetData>
  <phoneticPr fontId="0" type="noConversion"/>
  <pageMargins left="0.75" right="0.75" top="1" bottom="1" header="0.5" footer="0.5"/>
  <pageSetup scale="110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70" zoomScaleNormal="70" workbookViewId="0">
      <selection activeCell="H26" sqref="H26"/>
    </sheetView>
  </sheetViews>
  <sheetFormatPr defaultColWidth="9.109375" defaultRowHeight="15.6" x14ac:dyDescent="0.3"/>
  <cols>
    <col min="1" max="1" width="10" style="27" customWidth="1"/>
    <col min="2" max="12" width="9.109375" style="27"/>
    <col min="13" max="13" width="4.44140625" style="27" customWidth="1"/>
    <col min="14" max="16384" width="9.109375" style="27"/>
  </cols>
  <sheetData>
    <row r="1" spans="1:7" x14ac:dyDescent="0.3">
      <c r="A1" s="26" t="s">
        <v>31</v>
      </c>
    </row>
    <row r="2" spans="1:7" x14ac:dyDescent="0.3">
      <c r="A2" s="26"/>
    </row>
    <row r="3" spans="1:7" x14ac:dyDescent="0.3">
      <c r="A3" s="26"/>
    </row>
    <row r="5" spans="1:7" x14ac:dyDescent="0.3">
      <c r="A5" s="32" t="s">
        <v>1</v>
      </c>
      <c r="B5" s="32" t="s">
        <v>32</v>
      </c>
      <c r="C5" s="32" t="s">
        <v>33</v>
      </c>
      <c r="D5" s="32"/>
      <c r="E5" s="32"/>
      <c r="F5" s="50"/>
      <c r="G5" s="46"/>
    </row>
    <row r="6" spans="1:7" x14ac:dyDescent="0.3">
      <c r="A6" s="51" t="s">
        <v>2</v>
      </c>
      <c r="B6" s="42">
        <v>6</v>
      </c>
      <c r="C6" s="42">
        <v>3</v>
      </c>
      <c r="D6" s="32" t="s">
        <v>3</v>
      </c>
      <c r="E6" s="50"/>
      <c r="F6" s="50"/>
      <c r="G6" s="46"/>
    </row>
    <row r="7" spans="1:7" x14ac:dyDescent="0.3">
      <c r="A7" s="51" t="s">
        <v>4</v>
      </c>
      <c r="B7" s="42">
        <v>10</v>
      </c>
      <c r="C7" s="42">
        <v>4</v>
      </c>
      <c r="D7" s="42">
        <f>SUMPRODUCT($B$6:$C$6,B7:C7)</f>
        <v>72</v>
      </c>
      <c r="E7" s="50"/>
      <c r="F7" s="52"/>
      <c r="G7" s="46"/>
    </row>
    <row r="8" spans="1:7" ht="16.2" thickBot="1" x14ac:dyDescent="0.35">
      <c r="A8" s="53" t="s">
        <v>5</v>
      </c>
      <c r="B8" s="50"/>
      <c r="C8" s="50"/>
      <c r="D8" s="32" t="s">
        <v>8</v>
      </c>
      <c r="E8" s="32" t="s">
        <v>37</v>
      </c>
      <c r="F8" s="32" t="s">
        <v>27</v>
      </c>
      <c r="G8" s="46"/>
    </row>
    <row r="9" spans="1:7" x14ac:dyDescent="0.3">
      <c r="A9" s="51" t="s">
        <v>34</v>
      </c>
      <c r="B9" s="42">
        <v>2</v>
      </c>
      <c r="C9" s="54">
        <v>1</v>
      </c>
      <c r="D9" s="33">
        <f>SUMPRODUCT($B$6:$C$6,B9:C9)</f>
        <v>15</v>
      </c>
      <c r="E9" s="55" t="s">
        <v>38</v>
      </c>
      <c r="F9" s="33">
        <v>10</v>
      </c>
      <c r="G9" s="46"/>
    </row>
    <row r="10" spans="1:7" x14ac:dyDescent="0.3">
      <c r="A10" s="51" t="s">
        <v>35</v>
      </c>
      <c r="B10" s="42">
        <v>1</v>
      </c>
      <c r="C10" s="54">
        <v>2</v>
      </c>
      <c r="D10" s="56">
        <f>SUMPRODUCT($B$6:$C$6,B10:C10)</f>
        <v>12</v>
      </c>
      <c r="E10" s="55" t="s">
        <v>39</v>
      </c>
      <c r="F10" s="56">
        <v>12</v>
      </c>
      <c r="G10" s="46"/>
    </row>
    <row r="11" spans="1:7" ht="16.2" thickBot="1" x14ac:dyDescent="0.35">
      <c r="A11" s="57" t="s">
        <v>36</v>
      </c>
      <c r="B11" s="58">
        <v>1</v>
      </c>
      <c r="C11" s="59">
        <v>-2</v>
      </c>
      <c r="D11" s="34">
        <f>SUMPRODUCT($B$6:$C$6,B11:C11)</f>
        <v>0</v>
      </c>
      <c r="E11" s="55" t="s">
        <v>40</v>
      </c>
      <c r="F11" s="34">
        <v>0</v>
      </c>
      <c r="G11" s="46"/>
    </row>
    <row r="13" spans="1:7" x14ac:dyDescent="0.3">
      <c r="A13" s="35" t="s">
        <v>9</v>
      </c>
      <c r="B13" s="36"/>
    </row>
    <row r="14" spans="1:7" ht="16.2" thickBot="1" x14ac:dyDescent="0.35">
      <c r="A14" s="50"/>
      <c r="B14" s="50" t="s">
        <v>32</v>
      </c>
      <c r="C14" s="50" t="s">
        <v>33</v>
      </c>
      <c r="D14" s="46"/>
      <c r="E14" s="50"/>
      <c r="F14" s="50"/>
      <c r="G14" s="46"/>
    </row>
    <row r="15" spans="1:7" x14ac:dyDescent="0.3">
      <c r="A15" s="60" t="s">
        <v>34</v>
      </c>
      <c r="B15" s="61">
        <f>F9/B9</f>
        <v>5</v>
      </c>
      <c r="C15" s="28">
        <v>0</v>
      </c>
      <c r="D15" s="43"/>
      <c r="E15" s="50"/>
      <c r="F15" s="50"/>
      <c r="G15" s="46"/>
    </row>
    <row r="16" spans="1:7" ht="16.2" thickBot="1" x14ac:dyDescent="0.35">
      <c r="A16" s="62"/>
      <c r="B16" s="63">
        <v>0</v>
      </c>
      <c r="C16" s="30">
        <f>F9/C9</f>
        <v>10</v>
      </c>
      <c r="D16" s="46"/>
      <c r="E16" s="50"/>
      <c r="F16" s="50"/>
      <c r="G16" s="46"/>
    </row>
    <row r="17" spans="1:12" x14ac:dyDescent="0.3">
      <c r="A17" s="60" t="s">
        <v>35</v>
      </c>
      <c r="B17" s="61">
        <f>F10/B10</f>
        <v>12</v>
      </c>
      <c r="C17" s="28">
        <v>0</v>
      </c>
      <c r="D17" s="46"/>
      <c r="E17" s="50"/>
      <c r="F17" s="50"/>
      <c r="G17" s="46"/>
    </row>
    <row r="18" spans="1:12" ht="16.2" thickBot="1" x14ac:dyDescent="0.35">
      <c r="A18" s="62"/>
      <c r="B18" s="63">
        <v>0</v>
      </c>
      <c r="C18" s="30">
        <f>F10/C10</f>
        <v>6</v>
      </c>
      <c r="D18" s="46"/>
      <c r="E18" s="46"/>
      <c r="F18" s="46"/>
      <c r="G18" s="46"/>
    </row>
    <row r="19" spans="1:12" x14ac:dyDescent="0.3">
      <c r="A19" s="60" t="s">
        <v>36</v>
      </c>
      <c r="B19" s="61">
        <v>0</v>
      </c>
      <c r="C19" s="28">
        <v>0</v>
      </c>
      <c r="D19" s="46"/>
      <c r="E19" s="46"/>
      <c r="F19" s="46"/>
      <c r="G19" s="46"/>
    </row>
    <row r="20" spans="1:12" ht="16.2" thickBot="1" x14ac:dyDescent="0.35">
      <c r="A20" s="62"/>
      <c r="B20" s="63">
        <v>12</v>
      </c>
      <c r="C20" s="30">
        <f>-B11*B20/C11</f>
        <v>6</v>
      </c>
      <c r="D20" s="46"/>
      <c r="E20" s="46"/>
      <c r="F20" s="46"/>
      <c r="G20" s="46"/>
    </row>
    <row r="31" spans="1:12" ht="16.2" thickBot="1" x14ac:dyDescent="0.35">
      <c r="A31" s="64"/>
      <c r="B31" s="65"/>
      <c r="C31" s="65"/>
      <c r="D31" s="64"/>
      <c r="E31" s="64"/>
      <c r="F31" s="64"/>
      <c r="G31" s="64"/>
      <c r="H31" s="64"/>
      <c r="I31" s="64"/>
      <c r="J31" s="64"/>
      <c r="K31" s="64"/>
      <c r="L31" s="64"/>
    </row>
    <row r="33" spans="1:12" x14ac:dyDescent="0.3">
      <c r="A33" s="32" t="s">
        <v>1</v>
      </c>
      <c r="B33" s="32" t="s">
        <v>32</v>
      </c>
      <c r="C33" s="32" t="s">
        <v>33</v>
      </c>
      <c r="D33" s="50"/>
      <c r="E33" s="50"/>
      <c r="F33" s="50"/>
    </row>
    <row r="34" spans="1:12" x14ac:dyDescent="0.3">
      <c r="A34" s="51" t="s">
        <v>2</v>
      </c>
      <c r="B34" s="42">
        <v>4</v>
      </c>
      <c r="C34" s="42">
        <v>2</v>
      </c>
      <c r="D34" s="32" t="s">
        <v>41</v>
      </c>
      <c r="E34" s="50"/>
      <c r="F34" s="50"/>
    </row>
    <row r="35" spans="1:12" x14ac:dyDescent="0.3">
      <c r="A35" s="51" t="s">
        <v>4</v>
      </c>
      <c r="B35" s="42">
        <v>10</v>
      </c>
      <c r="C35" s="42">
        <v>4</v>
      </c>
      <c r="D35" s="42">
        <f>SUMPRODUCT(B34:C34,B35:C35)</f>
        <v>48</v>
      </c>
      <c r="E35" s="50"/>
      <c r="F35" s="50"/>
    </row>
    <row r="36" spans="1:12" ht="16.2" thickBot="1" x14ac:dyDescent="0.35">
      <c r="A36" s="32" t="s">
        <v>5</v>
      </c>
      <c r="B36" s="50"/>
      <c r="C36" s="50"/>
      <c r="D36" s="32" t="s">
        <v>8</v>
      </c>
      <c r="E36" s="32" t="s">
        <v>37</v>
      </c>
      <c r="F36" s="32" t="s">
        <v>27</v>
      </c>
    </row>
    <row r="37" spans="1:12" ht="16.2" thickBot="1" x14ac:dyDescent="0.35">
      <c r="A37" s="51" t="s">
        <v>34</v>
      </c>
      <c r="B37" s="42">
        <v>2</v>
      </c>
      <c r="C37" s="54">
        <v>1</v>
      </c>
      <c r="D37" s="33">
        <f>SUMPRODUCT(B34:C34,B37:C37)</f>
        <v>10</v>
      </c>
      <c r="E37" s="55" t="s">
        <v>38</v>
      </c>
      <c r="F37" s="33">
        <v>10</v>
      </c>
    </row>
    <row r="38" spans="1:12" ht="16.2" thickBot="1" x14ac:dyDescent="0.35">
      <c r="A38" s="51" t="s">
        <v>35</v>
      </c>
      <c r="B38" s="42">
        <v>1</v>
      </c>
      <c r="C38" s="54">
        <v>2</v>
      </c>
      <c r="D38" s="33">
        <f>SUMPRODUCT(B34:C34,B38:C38)</f>
        <v>8</v>
      </c>
      <c r="E38" s="55" t="s">
        <v>39</v>
      </c>
      <c r="F38" s="56">
        <v>12</v>
      </c>
    </row>
    <row r="39" spans="1:12" ht="16.2" thickBot="1" x14ac:dyDescent="0.35">
      <c r="A39" s="57" t="s">
        <v>36</v>
      </c>
      <c r="B39" s="42">
        <v>1</v>
      </c>
      <c r="C39" s="54">
        <v>-2</v>
      </c>
      <c r="D39" s="33">
        <f>SUMPRODUCT(B34:C34,B39:C39)</f>
        <v>0</v>
      </c>
      <c r="E39" s="55" t="s">
        <v>40</v>
      </c>
      <c r="F39" s="34">
        <v>0</v>
      </c>
    </row>
    <row r="40" spans="1:12" ht="16.2" thickBot="1" x14ac:dyDescent="0.3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x14ac:dyDescent="0.3">
      <c r="A41" s="46"/>
      <c r="B41" s="46"/>
      <c r="C41" s="46"/>
      <c r="D41" s="46"/>
      <c r="E41" s="46"/>
      <c r="F41" s="46"/>
      <c r="G41" s="46"/>
      <c r="H41" s="46"/>
      <c r="I41" s="46"/>
    </row>
    <row r="42" spans="1:12" x14ac:dyDescent="0.3">
      <c r="A42" s="46"/>
      <c r="B42" s="46"/>
      <c r="C42" s="46"/>
      <c r="D42" s="46"/>
      <c r="E42" s="46"/>
      <c r="F42" s="46"/>
      <c r="G42" s="46"/>
      <c r="H42" s="46"/>
      <c r="I42" s="46"/>
    </row>
    <row r="43" spans="1:12" x14ac:dyDescent="0.3">
      <c r="A43" s="46"/>
      <c r="B43" s="46"/>
      <c r="C43" s="46"/>
      <c r="D43" s="46"/>
      <c r="E43" s="46"/>
      <c r="F43" s="46"/>
      <c r="G43" s="46"/>
      <c r="H43" s="46"/>
      <c r="I43" s="46"/>
    </row>
    <row r="44" spans="1:12" x14ac:dyDescent="0.3">
      <c r="A44" s="46"/>
      <c r="B44" s="46"/>
      <c r="C44" s="46"/>
      <c r="D44" s="46"/>
      <c r="E44" s="46"/>
      <c r="F44" s="46"/>
      <c r="G44" s="46"/>
      <c r="H44" s="46"/>
      <c r="I44" s="46"/>
    </row>
    <row r="45" spans="1:12" x14ac:dyDescent="0.3">
      <c r="A45" s="46"/>
      <c r="B45" s="46"/>
      <c r="C45" s="46"/>
      <c r="D45" s="46"/>
      <c r="E45" s="46"/>
      <c r="F45" s="46"/>
      <c r="G45" s="46"/>
      <c r="H45" s="46"/>
      <c r="I45" s="46"/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55" zoomScaleNormal="55" workbookViewId="0">
      <selection activeCell="T21" sqref="T21"/>
    </sheetView>
  </sheetViews>
  <sheetFormatPr defaultColWidth="9.109375" defaultRowHeight="15.6" x14ac:dyDescent="0.3"/>
  <cols>
    <col min="1" max="1" width="10" style="27" customWidth="1"/>
    <col min="2" max="12" width="9.109375" style="27"/>
    <col min="13" max="13" width="4.44140625" style="27" customWidth="1"/>
    <col min="14" max="16384" width="9.109375" style="27"/>
  </cols>
  <sheetData>
    <row r="1" spans="1:7" x14ac:dyDescent="0.3">
      <c r="A1" s="26" t="s">
        <v>42</v>
      </c>
    </row>
    <row r="2" spans="1:7" x14ac:dyDescent="0.3">
      <c r="A2" s="26"/>
    </row>
    <row r="3" spans="1:7" x14ac:dyDescent="0.3">
      <c r="A3" s="26"/>
    </row>
    <row r="5" spans="1:7" x14ac:dyDescent="0.3">
      <c r="A5" s="32" t="s">
        <v>1</v>
      </c>
      <c r="B5" s="32" t="s">
        <v>32</v>
      </c>
      <c r="C5" s="32" t="s">
        <v>33</v>
      </c>
      <c r="D5" s="32"/>
      <c r="E5" s="32"/>
      <c r="F5" s="50"/>
      <c r="G5" s="46"/>
    </row>
    <row r="6" spans="1:7" x14ac:dyDescent="0.3">
      <c r="A6" s="51" t="s">
        <v>2</v>
      </c>
      <c r="B6" s="42">
        <v>8.9999999999930758</v>
      </c>
      <c r="C6" s="42">
        <v>0.99999999999588063</v>
      </c>
      <c r="D6" s="32" t="s">
        <v>3</v>
      </c>
      <c r="E6" s="50"/>
      <c r="F6" s="50"/>
      <c r="G6" s="46"/>
    </row>
    <row r="7" spans="1:7" x14ac:dyDescent="0.3">
      <c r="A7" s="51" t="s">
        <v>4</v>
      </c>
      <c r="B7" s="42">
        <v>10</v>
      </c>
      <c r="C7" s="42">
        <v>4</v>
      </c>
      <c r="D7" s="42">
        <f>SUMPRODUCT($B$6:$C$6,B7:C7)</f>
        <v>93.99999999991428</v>
      </c>
      <c r="E7" s="50"/>
      <c r="F7" s="52"/>
      <c r="G7" s="46"/>
    </row>
    <row r="8" spans="1:7" ht="16.2" thickBot="1" x14ac:dyDescent="0.35">
      <c r="A8" s="53" t="s">
        <v>5</v>
      </c>
      <c r="B8" s="50"/>
      <c r="C8" s="50"/>
      <c r="D8" s="32" t="s">
        <v>8</v>
      </c>
      <c r="E8" s="32" t="s">
        <v>37</v>
      </c>
      <c r="F8" s="32" t="s">
        <v>27</v>
      </c>
      <c r="G8" s="46"/>
    </row>
    <row r="9" spans="1:7" x14ac:dyDescent="0.3">
      <c r="A9" s="51" t="s">
        <v>34</v>
      </c>
      <c r="B9" s="42">
        <v>1</v>
      </c>
      <c r="C9" s="54">
        <v>1</v>
      </c>
      <c r="D9" s="33">
        <f>SUMPRODUCT($B$6:$C$6,B9:C9)</f>
        <v>9.9999999999889564</v>
      </c>
      <c r="E9" s="55" t="s">
        <v>39</v>
      </c>
      <c r="F9" s="33">
        <v>10</v>
      </c>
      <c r="G9" s="46"/>
    </row>
    <row r="10" spans="1:7" x14ac:dyDescent="0.3">
      <c r="A10" s="51" t="s">
        <v>35</v>
      </c>
      <c r="B10" s="42">
        <v>1</v>
      </c>
      <c r="C10" s="54">
        <v>3</v>
      </c>
      <c r="D10" s="56">
        <f>SUMPRODUCT($B$6:$C$6,B10:C10)</f>
        <v>11.999999999980718</v>
      </c>
      <c r="E10" s="55" t="s">
        <v>40</v>
      </c>
      <c r="F10" s="56">
        <v>12</v>
      </c>
      <c r="G10" s="46"/>
    </row>
    <row r="11" spans="1:7" ht="16.2" thickBot="1" x14ac:dyDescent="0.35">
      <c r="A11" s="57" t="s">
        <v>36</v>
      </c>
      <c r="B11" s="58">
        <v>3</v>
      </c>
      <c r="C11" s="59">
        <v>-1</v>
      </c>
      <c r="D11" s="34">
        <f>SUMPRODUCT($B$6:$C$6,B11:C11)</f>
        <v>25.999999999983345</v>
      </c>
      <c r="E11" s="55" t="s">
        <v>38</v>
      </c>
      <c r="F11" s="34">
        <v>6</v>
      </c>
      <c r="G11" s="46"/>
    </row>
    <row r="13" spans="1:7" x14ac:dyDescent="0.3">
      <c r="A13" s="35" t="s">
        <v>9</v>
      </c>
      <c r="B13" s="36"/>
    </row>
    <row r="14" spans="1:7" ht="16.2" thickBot="1" x14ac:dyDescent="0.35">
      <c r="A14" s="50"/>
      <c r="B14" s="50" t="s">
        <v>32</v>
      </c>
      <c r="C14" s="50" t="s">
        <v>33</v>
      </c>
      <c r="D14" s="46"/>
      <c r="E14" s="50"/>
      <c r="F14" s="50"/>
      <c r="G14" s="46"/>
    </row>
    <row r="15" spans="1:7" x14ac:dyDescent="0.3">
      <c r="A15" s="60" t="s">
        <v>34</v>
      </c>
      <c r="B15" s="61">
        <f>F9/B9</f>
        <v>10</v>
      </c>
      <c r="C15" s="28">
        <v>0</v>
      </c>
      <c r="D15" s="43"/>
      <c r="E15" s="50"/>
      <c r="F15" s="50"/>
      <c r="G15" s="46"/>
    </row>
    <row r="16" spans="1:7" ht="16.2" thickBot="1" x14ac:dyDescent="0.35">
      <c r="A16" s="62"/>
      <c r="B16" s="63">
        <v>0</v>
      </c>
      <c r="C16" s="30">
        <f>F9/C9</f>
        <v>10</v>
      </c>
      <c r="D16" s="46"/>
      <c r="E16" s="50"/>
      <c r="F16" s="50"/>
      <c r="G16" s="46"/>
    </row>
    <row r="17" spans="1:12" x14ac:dyDescent="0.3">
      <c r="A17" s="60" t="s">
        <v>35</v>
      </c>
      <c r="B17" s="61">
        <f>F10/B10</f>
        <v>12</v>
      </c>
      <c r="C17" s="28">
        <v>0</v>
      </c>
      <c r="D17" s="46"/>
      <c r="E17" s="50"/>
      <c r="F17" s="50"/>
      <c r="G17" s="46"/>
    </row>
    <row r="18" spans="1:12" ht="16.2" thickBot="1" x14ac:dyDescent="0.35">
      <c r="A18" s="62"/>
      <c r="B18" s="63">
        <v>0</v>
      </c>
      <c r="C18" s="30">
        <f>F10/C10</f>
        <v>4</v>
      </c>
      <c r="D18" s="46"/>
      <c r="E18" s="46"/>
      <c r="F18" s="46"/>
      <c r="G18" s="46"/>
    </row>
    <row r="19" spans="1:12" x14ac:dyDescent="0.3">
      <c r="A19" s="60" t="s">
        <v>36</v>
      </c>
      <c r="B19" s="61">
        <f>F11/B11</f>
        <v>2</v>
      </c>
      <c r="C19" s="28">
        <v>0</v>
      </c>
      <c r="D19" s="46"/>
      <c r="E19" s="46"/>
      <c r="F19" s="46"/>
      <c r="G19" s="46"/>
    </row>
    <row r="20" spans="1:12" ht="16.2" thickBot="1" x14ac:dyDescent="0.35">
      <c r="A20" s="62"/>
      <c r="B20" s="63">
        <f>(F11-C11*C20)/B11</f>
        <v>6</v>
      </c>
      <c r="C20" s="30">
        <v>12</v>
      </c>
      <c r="D20" s="46"/>
      <c r="E20" s="46"/>
      <c r="F20" s="46"/>
      <c r="G20" s="46"/>
    </row>
    <row r="21" spans="1:12" ht="16.2" thickBot="1" x14ac:dyDescent="0.35">
      <c r="A21" s="64"/>
      <c r="B21" s="65"/>
      <c r="C21" s="65"/>
      <c r="D21" s="64"/>
      <c r="E21" s="64"/>
      <c r="F21" s="64"/>
      <c r="G21" s="64"/>
      <c r="H21" s="64"/>
      <c r="I21" s="64"/>
      <c r="J21" s="64"/>
      <c r="K21" s="64"/>
      <c r="L21" s="64"/>
    </row>
    <row r="23" spans="1:12" x14ac:dyDescent="0.3">
      <c r="A23" s="32" t="s">
        <v>1</v>
      </c>
      <c r="B23" s="32" t="s">
        <v>32</v>
      </c>
      <c r="C23" s="32" t="s">
        <v>33</v>
      </c>
      <c r="D23" s="50"/>
      <c r="E23" s="50"/>
      <c r="F23" s="50"/>
    </row>
    <row r="24" spans="1:12" x14ac:dyDescent="0.3">
      <c r="A24" s="51" t="s">
        <v>2</v>
      </c>
      <c r="B24" s="42">
        <v>3.00000000000583</v>
      </c>
      <c r="C24" s="42">
        <v>3.0000000000036291</v>
      </c>
      <c r="D24" s="32" t="s">
        <v>41</v>
      </c>
      <c r="E24" s="50"/>
      <c r="F24" s="50"/>
    </row>
    <row r="25" spans="1:12" x14ac:dyDescent="0.3">
      <c r="A25" s="51" t="s">
        <v>4</v>
      </c>
      <c r="B25" s="42">
        <v>10</v>
      </c>
      <c r="C25" s="42">
        <v>4</v>
      </c>
      <c r="D25" s="42">
        <v>42.000000000072816</v>
      </c>
      <c r="E25" s="50"/>
      <c r="F25" s="50"/>
    </row>
    <row r="26" spans="1:12" ht="16.2" thickBot="1" x14ac:dyDescent="0.35">
      <c r="A26" s="32" t="s">
        <v>5</v>
      </c>
      <c r="B26" s="50"/>
      <c r="C26" s="50"/>
      <c r="D26" s="32" t="s">
        <v>8</v>
      </c>
      <c r="E26" s="32" t="s">
        <v>37</v>
      </c>
      <c r="F26" s="32" t="s">
        <v>27</v>
      </c>
    </row>
    <row r="27" spans="1:12" x14ac:dyDescent="0.3">
      <c r="A27" s="51" t="s">
        <v>34</v>
      </c>
      <c r="B27" s="42">
        <v>1</v>
      </c>
      <c r="C27" s="54">
        <v>1</v>
      </c>
      <c r="D27" s="33">
        <v>6.0000000000094591</v>
      </c>
      <c r="E27" s="55" t="s">
        <v>39</v>
      </c>
      <c r="F27" s="33">
        <v>10</v>
      </c>
    </row>
    <row r="28" spans="1:12" x14ac:dyDescent="0.3">
      <c r="A28" s="51" t="s">
        <v>35</v>
      </c>
      <c r="B28" s="42">
        <v>1</v>
      </c>
      <c r="C28" s="54">
        <v>3</v>
      </c>
      <c r="D28" s="56">
        <v>12.000000000016717</v>
      </c>
      <c r="E28" s="55" t="s">
        <v>40</v>
      </c>
      <c r="F28" s="56">
        <v>12</v>
      </c>
    </row>
    <row r="29" spans="1:12" ht="16.2" thickBot="1" x14ac:dyDescent="0.35">
      <c r="A29" s="57" t="s">
        <v>36</v>
      </c>
      <c r="B29" s="42">
        <v>3</v>
      </c>
      <c r="C29" s="54">
        <v>-1</v>
      </c>
      <c r="D29" s="34">
        <v>6.0000000000138609</v>
      </c>
      <c r="E29" s="55" t="s">
        <v>38</v>
      </c>
      <c r="F29" s="34">
        <v>6</v>
      </c>
    </row>
    <row r="30" spans="1:12" ht="16.2" thickBot="1" x14ac:dyDescent="0.3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55" zoomScaleNormal="55" workbookViewId="0">
      <selection activeCell="G7" sqref="G7"/>
    </sheetView>
  </sheetViews>
  <sheetFormatPr defaultColWidth="9.109375" defaultRowHeight="15.6" x14ac:dyDescent="0.3"/>
  <cols>
    <col min="1" max="1" width="10.88671875" style="27" customWidth="1"/>
    <col min="2" max="9" width="9.6640625" style="27" customWidth="1"/>
    <col min="10" max="10" width="3.33203125" style="27" customWidth="1"/>
    <col min="11" max="11" width="2.5546875" style="27" customWidth="1"/>
    <col min="12" max="12" width="9.109375" style="27"/>
    <col min="13" max="13" width="4.44140625" style="27" customWidth="1"/>
    <col min="14" max="16384" width="9.109375" style="27"/>
  </cols>
  <sheetData>
    <row r="1" spans="1:11" x14ac:dyDescent="0.3">
      <c r="A1" s="26" t="s">
        <v>45</v>
      </c>
    </row>
    <row r="2" spans="1:11" x14ac:dyDescent="0.3">
      <c r="A2" s="26"/>
    </row>
    <row r="3" spans="1:11" x14ac:dyDescent="0.3">
      <c r="A3" s="26" t="s">
        <v>12</v>
      </c>
    </row>
    <row r="5" spans="1:11" x14ac:dyDescent="0.3">
      <c r="A5" s="71" t="s">
        <v>1</v>
      </c>
      <c r="B5" s="32" t="s">
        <v>10</v>
      </c>
      <c r="C5" s="32" t="s">
        <v>11</v>
      </c>
      <c r="D5" s="32" t="s">
        <v>2</v>
      </c>
      <c r="E5" s="32"/>
    </row>
    <row r="6" spans="1:11" x14ac:dyDescent="0.3">
      <c r="A6" s="69" t="s">
        <v>2</v>
      </c>
      <c r="B6" s="42">
        <v>0</v>
      </c>
      <c r="C6" s="42">
        <v>0</v>
      </c>
      <c r="D6" s="32" t="s">
        <v>3</v>
      </c>
      <c r="E6" s="50"/>
    </row>
    <row r="7" spans="1:11" x14ac:dyDescent="0.3">
      <c r="A7" s="69" t="s">
        <v>29</v>
      </c>
      <c r="B7" s="42">
        <v>6</v>
      </c>
      <c r="C7" s="42">
        <v>8</v>
      </c>
      <c r="D7" s="42">
        <f>SUMPRODUCT($B$6:$C$6,B7:C7)</f>
        <v>0</v>
      </c>
      <c r="E7" s="50"/>
      <c r="F7" s="31"/>
    </row>
    <row r="8" spans="1:11" x14ac:dyDescent="0.3">
      <c r="A8" s="71" t="s">
        <v>5</v>
      </c>
      <c r="B8" s="50"/>
      <c r="C8" s="50"/>
      <c r="D8" s="32" t="s">
        <v>8</v>
      </c>
      <c r="E8" s="32" t="s">
        <v>27</v>
      </c>
      <c r="F8" s="31"/>
    </row>
    <row r="9" spans="1:11" x14ac:dyDescent="0.3">
      <c r="A9" s="69" t="s">
        <v>6</v>
      </c>
      <c r="B9" s="42">
        <v>30</v>
      </c>
      <c r="C9" s="42">
        <v>20</v>
      </c>
      <c r="D9" s="42">
        <f>SUMPRODUCT($B$6:$C$6,B9:C9)</f>
        <v>0</v>
      </c>
      <c r="E9" s="42">
        <v>300</v>
      </c>
      <c r="F9" s="31"/>
    </row>
    <row r="10" spans="1:11" x14ac:dyDescent="0.3">
      <c r="A10" s="69" t="s">
        <v>7</v>
      </c>
      <c r="B10" s="42">
        <v>5</v>
      </c>
      <c r="C10" s="42">
        <v>10</v>
      </c>
      <c r="D10" s="42">
        <f>SUMPRODUCT($B$6:$C$6,B10:C10)</f>
        <v>0</v>
      </c>
      <c r="E10" s="42">
        <v>110</v>
      </c>
      <c r="F10" s="31"/>
    </row>
    <row r="11" spans="1:11" x14ac:dyDescent="0.3">
      <c r="A11" s="69" t="s">
        <v>43</v>
      </c>
      <c r="B11" s="42">
        <v>-1</v>
      </c>
      <c r="C11" s="42">
        <v>0</v>
      </c>
      <c r="D11" s="42">
        <f>SUMPRODUCT($B$6:$C$6,B11:C11)</f>
        <v>0</v>
      </c>
      <c r="E11" s="42">
        <v>-24</v>
      </c>
      <c r="F11" s="31"/>
    </row>
    <row r="12" spans="1:11" x14ac:dyDescent="0.3">
      <c r="D12" s="29"/>
      <c r="E12" s="29"/>
    </row>
    <row r="13" spans="1:11" x14ac:dyDescent="0.3">
      <c r="A13" s="35" t="s">
        <v>9</v>
      </c>
      <c r="B13" s="36"/>
    </row>
    <row r="14" spans="1:11" x14ac:dyDescent="0.3">
      <c r="A14" s="37"/>
      <c r="B14" s="38" t="s">
        <v>23</v>
      </c>
      <c r="C14" s="38" t="s">
        <v>24</v>
      </c>
      <c r="D14" s="39"/>
      <c r="E14" s="38" t="s">
        <v>23</v>
      </c>
      <c r="F14" s="38" t="s">
        <v>24</v>
      </c>
      <c r="G14" s="39"/>
      <c r="H14" s="38" t="s">
        <v>23</v>
      </c>
      <c r="I14" s="38" t="s">
        <v>24</v>
      </c>
      <c r="J14" s="39"/>
      <c r="K14" s="66"/>
    </row>
    <row r="15" spans="1:11" x14ac:dyDescent="0.3">
      <c r="A15" s="41" t="s">
        <v>25</v>
      </c>
      <c r="B15" s="42">
        <f>E9/B9</f>
        <v>10</v>
      </c>
      <c r="C15" s="42">
        <v>0</v>
      </c>
      <c r="D15" s="43" t="s">
        <v>26</v>
      </c>
      <c r="E15" s="42">
        <f>E10/B10</f>
        <v>22</v>
      </c>
      <c r="F15" s="42">
        <v>0</v>
      </c>
      <c r="G15" s="43" t="s">
        <v>44</v>
      </c>
      <c r="H15" s="42">
        <f>-E11</f>
        <v>24</v>
      </c>
      <c r="I15" s="42">
        <v>0</v>
      </c>
      <c r="J15" s="46"/>
      <c r="K15" s="67"/>
    </row>
    <row r="16" spans="1:11" x14ac:dyDescent="0.3">
      <c r="A16" s="45"/>
      <c r="B16" s="42">
        <v>0</v>
      </c>
      <c r="C16" s="42">
        <f>E9/C9</f>
        <v>15</v>
      </c>
      <c r="D16" s="46"/>
      <c r="E16" s="42">
        <v>0</v>
      </c>
      <c r="F16" s="42">
        <f>E10/C10</f>
        <v>11</v>
      </c>
      <c r="G16" s="46"/>
      <c r="H16" s="42">
        <f>-E11</f>
        <v>24</v>
      </c>
      <c r="I16" s="42">
        <v>20</v>
      </c>
      <c r="J16" s="46"/>
      <c r="K16" s="67"/>
    </row>
    <row r="17" spans="1:11" x14ac:dyDescent="0.3">
      <c r="A17" s="45"/>
      <c r="B17" s="42">
        <v>4</v>
      </c>
      <c r="C17" s="42">
        <v>9</v>
      </c>
      <c r="D17" s="46"/>
      <c r="E17" s="42">
        <v>4</v>
      </c>
      <c r="F17" s="42">
        <v>9</v>
      </c>
      <c r="G17" s="46"/>
      <c r="H17" s="46"/>
      <c r="I17" s="50"/>
      <c r="J17" s="50"/>
      <c r="K17" s="67"/>
    </row>
    <row r="18" spans="1:11" x14ac:dyDescent="0.3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9"/>
    </row>
  </sheetData>
  <pageMargins left="0.75" right="0.75" top="1" bottom="1" header="0.5" footer="0.5"/>
  <pageSetup scale="110" orientation="landscape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40" zoomScaleNormal="40" workbookViewId="0">
      <selection activeCell="G1" sqref="G1"/>
    </sheetView>
  </sheetViews>
  <sheetFormatPr defaultColWidth="9.109375" defaultRowHeight="15.6" x14ac:dyDescent="0.3"/>
  <cols>
    <col min="1" max="1" width="10.88671875" style="27" customWidth="1"/>
    <col min="2" max="6" width="9.6640625" style="27" customWidth="1"/>
    <col min="7" max="7" width="3.33203125" style="27" customWidth="1"/>
    <col min="8" max="8" width="6.6640625" style="27" customWidth="1"/>
    <col min="9" max="10" width="3.33203125" style="27" customWidth="1"/>
    <col min="11" max="11" width="2.5546875" style="27" customWidth="1"/>
    <col min="12" max="12" width="5.5546875" style="27" customWidth="1"/>
    <col min="13" max="13" width="4.44140625" style="27" customWidth="1"/>
    <col min="14" max="20" width="9.109375" style="27"/>
    <col min="21" max="21" width="12.109375" style="27" customWidth="1"/>
    <col min="22" max="22" width="2" style="27" customWidth="1"/>
    <col min="23" max="16384" width="9.109375" style="27"/>
  </cols>
  <sheetData>
    <row r="1" spans="1:11" x14ac:dyDescent="0.3">
      <c r="A1" s="26" t="s">
        <v>46</v>
      </c>
    </row>
    <row r="2" spans="1:11" x14ac:dyDescent="0.3">
      <c r="A2" s="26"/>
    </row>
    <row r="3" spans="1:11" x14ac:dyDescent="0.3">
      <c r="A3" s="26" t="s">
        <v>12</v>
      </c>
    </row>
    <row r="5" spans="1:11" x14ac:dyDescent="0.3">
      <c r="A5" s="71" t="s">
        <v>1</v>
      </c>
      <c r="B5" s="32" t="s">
        <v>10</v>
      </c>
      <c r="C5" s="32" t="s">
        <v>11</v>
      </c>
      <c r="D5" s="32" t="s">
        <v>2</v>
      </c>
      <c r="E5" s="32"/>
      <c r="F5" s="46"/>
    </row>
    <row r="6" spans="1:11" x14ac:dyDescent="0.3">
      <c r="A6" s="69" t="s">
        <v>2</v>
      </c>
      <c r="B6" s="42">
        <v>0</v>
      </c>
      <c r="C6" s="42">
        <v>0</v>
      </c>
      <c r="D6" s="32" t="s">
        <v>3</v>
      </c>
      <c r="E6" s="50"/>
      <c r="F6" s="46"/>
    </row>
    <row r="7" spans="1:11" x14ac:dyDescent="0.3">
      <c r="A7" s="69" t="s">
        <v>29</v>
      </c>
      <c r="B7" s="42">
        <v>6</v>
      </c>
      <c r="C7" s="42">
        <v>8</v>
      </c>
      <c r="D7" s="42">
        <f>SUMPRODUCT($B$6:$C$6,B7:C7)</f>
        <v>0</v>
      </c>
      <c r="E7" s="50"/>
      <c r="F7" s="72"/>
    </row>
    <row r="8" spans="1:11" x14ac:dyDescent="0.3">
      <c r="A8" s="71" t="s">
        <v>5</v>
      </c>
      <c r="B8" s="50"/>
      <c r="C8" s="50"/>
      <c r="D8" s="32" t="s">
        <v>8</v>
      </c>
      <c r="E8" s="32" t="s">
        <v>27</v>
      </c>
      <c r="F8" s="72"/>
    </row>
    <row r="9" spans="1:11" x14ac:dyDescent="0.3">
      <c r="A9" s="69" t="s">
        <v>6</v>
      </c>
      <c r="B9" s="42">
        <v>30</v>
      </c>
      <c r="C9" s="42">
        <v>20</v>
      </c>
      <c r="D9" s="42">
        <f>SUMPRODUCT($B$6:$C$6,B9:C9)</f>
        <v>0</v>
      </c>
      <c r="E9" s="42">
        <v>300</v>
      </c>
      <c r="F9" s="72"/>
    </row>
    <row r="10" spans="1:11" x14ac:dyDescent="0.3">
      <c r="A10" s="69" t="s">
        <v>7</v>
      </c>
      <c r="B10" s="42">
        <v>5</v>
      </c>
      <c r="C10" s="42">
        <v>10</v>
      </c>
      <c r="D10" s="42">
        <f>SUMPRODUCT($B$6:$C$6,B10:C10)</f>
        <v>0</v>
      </c>
      <c r="E10" s="42">
        <v>110</v>
      </c>
      <c r="F10" s="72"/>
    </row>
    <row r="11" spans="1:11" x14ac:dyDescent="0.3">
      <c r="D11" s="29"/>
      <c r="E11" s="29"/>
    </row>
    <row r="12" spans="1:11" x14ac:dyDescent="0.3">
      <c r="A12" s="35" t="s">
        <v>9</v>
      </c>
      <c r="B12" s="36"/>
    </row>
    <row r="13" spans="1:11" x14ac:dyDescent="0.3">
      <c r="A13" s="37"/>
      <c r="B13" s="38" t="s">
        <v>23</v>
      </c>
      <c r="C13" s="38" t="s">
        <v>24</v>
      </c>
      <c r="D13" s="39"/>
      <c r="E13" s="38" t="s">
        <v>23</v>
      </c>
      <c r="F13" s="38" t="s">
        <v>24</v>
      </c>
      <c r="G13" s="40"/>
      <c r="H13" s="46"/>
      <c r="I13" s="50"/>
      <c r="J13" s="50"/>
      <c r="K13" s="50"/>
    </row>
    <row r="14" spans="1:11" x14ac:dyDescent="0.3">
      <c r="A14" s="41" t="s">
        <v>25</v>
      </c>
      <c r="B14" s="42">
        <f>E9/B9</f>
        <v>10</v>
      </c>
      <c r="C14" s="42">
        <v>0</v>
      </c>
      <c r="D14" s="43" t="s">
        <v>26</v>
      </c>
      <c r="E14" s="42">
        <f>E10/B10</f>
        <v>22</v>
      </c>
      <c r="F14" s="42">
        <v>0</v>
      </c>
      <c r="G14" s="44"/>
      <c r="H14" s="43"/>
      <c r="I14" s="50"/>
      <c r="J14" s="50"/>
      <c r="K14" s="50"/>
    </row>
    <row r="15" spans="1:11" x14ac:dyDescent="0.3">
      <c r="A15" s="45"/>
      <c r="B15" s="42">
        <v>0</v>
      </c>
      <c r="C15" s="42">
        <f>E9/C9</f>
        <v>15</v>
      </c>
      <c r="D15" s="46"/>
      <c r="E15" s="42">
        <v>0</v>
      </c>
      <c r="F15" s="42">
        <f>E10/C10</f>
        <v>11</v>
      </c>
      <c r="G15" s="44"/>
      <c r="H15" s="46"/>
      <c r="I15" s="50"/>
      <c r="J15" s="50"/>
      <c r="K15" s="50"/>
    </row>
    <row r="16" spans="1:11" x14ac:dyDescent="0.3">
      <c r="A16" s="45"/>
      <c r="B16" s="42">
        <v>4</v>
      </c>
      <c r="C16" s="42">
        <v>9</v>
      </c>
      <c r="D16" s="46"/>
      <c r="E16" s="42">
        <v>4</v>
      </c>
      <c r="F16" s="42">
        <v>9</v>
      </c>
      <c r="G16" s="44"/>
      <c r="H16" s="46"/>
      <c r="I16" s="50"/>
      <c r="J16" s="50"/>
      <c r="K16" s="50"/>
    </row>
    <row r="17" spans="1:11" x14ac:dyDescent="0.3">
      <c r="A17" s="47"/>
      <c r="B17" s="48"/>
      <c r="C17" s="48"/>
      <c r="D17" s="48"/>
      <c r="E17" s="48"/>
      <c r="F17" s="48"/>
      <c r="G17" s="49"/>
      <c r="H17" s="46"/>
      <c r="I17" s="46"/>
      <c r="J17" s="46"/>
      <c r="K17" s="46"/>
    </row>
  </sheetData>
  <pageMargins left="0.75" right="0.75" top="1" bottom="1" header="0.5" footer="0.5"/>
  <pageSetup scale="110" orientation="landscape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70" zoomScaleNormal="70" workbookViewId="0">
      <selection activeCell="U2" sqref="U2"/>
    </sheetView>
  </sheetViews>
  <sheetFormatPr defaultColWidth="9.109375" defaultRowHeight="15.6" x14ac:dyDescent="0.3"/>
  <cols>
    <col min="1" max="1" width="10.6640625" style="27" customWidth="1"/>
    <col min="2" max="6" width="9.6640625" style="27" customWidth="1"/>
    <col min="7" max="7" width="3.33203125" style="27" customWidth="1"/>
    <col min="8" max="8" width="3.109375" style="27" customWidth="1"/>
    <col min="9" max="12" width="9.109375" style="27"/>
    <col min="13" max="13" width="4.44140625" style="27" customWidth="1"/>
    <col min="14" max="16384" width="9.109375" style="27"/>
  </cols>
  <sheetData>
    <row r="1" spans="1:7" x14ac:dyDescent="0.3">
      <c r="A1" s="26" t="s">
        <v>47</v>
      </c>
    </row>
    <row r="2" spans="1:7" x14ac:dyDescent="0.3">
      <c r="A2" s="26"/>
    </row>
    <row r="3" spans="1:7" x14ac:dyDescent="0.3">
      <c r="A3" s="26" t="s">
        <v>12</v>
      </c>
    </row>
    <row r="5" spans="1:7" x14ac:dyDescent="0.3">
      <c r="A5" s="71" t="s">
        <v>1</v>
      </c>
      <c r="B5" s="32" t="s">
        <v>10</v>
      </c>
      <c r="C5" s="32" t="s">
        <v>11</v>
      </c>
      <c r="D5" s="32" t="s">
        <v>2</v>
      </c>
      <c r="E5" s="32"/>
      <c r="F5" s="46"/>
    </row>
    <row r="6" spans="1:7" x14ac:dyDescent="0.3">
      <c r="A6" s="69" t="s">
        <v>2</v>
      </c>
      <c r="B6" s="42">
        <v>0</v>
      </c>
      <c r="C6" s="42">
        <v>11</v>
      </c>
      <c r="D6" s="32" t="s">
        <v>3</v>
      </c>
      <c r="E6" s="50"/>
      <c r="F6" s="46"/>
    </row>
    <row r="7" spans="1:7" x14ac:dyDescent="0.3">
      <c r="A7" s="69" t="s">
        <v>29</v>
      </c>
      <c r="B7" s="42">
        <v>5</v>
      </c>
      <c r="C7" s="42">
        <v>10</v>
      </c>
      <c r="D7" s="42">
        <f>SUMPRODUCT($B$6:$C$6,B7:C7)</f>
        <v>110</v>
      </c>
      <c r="E7" s="50"/>
      <c r="F7" s="72"/>
    </row>
    <row r="8" spans="1:7" x14ac:dyDescent="0.3">
      <c r="A8" s="71" t="s">
        <v>5</v>
      </c>
      <c r="B8" s="50"/>
      <c r="C8" s="50"/>
      <c r="D8" s="32" t="s">
        <v>8</v>
      </c>
      <c r="E8" s="32" t="s">
        <v>27</v>
      </c>
      <c r="F8" s="72"/>
    </row>
    <row r="9" spans="1:7" x14ac:dyDescent="0.3">
      <c r="A9" s="69" t="s">
        <v>6</v>
      </c>
      <c r="B9" s="42">
        <v>30</v>
      </c>
      <c r="C9" s="42">
        <v>20</v>
      </c>
      <c r="D9" s="42">
        <f>SUMPRODUCT($B$6:$C$6,B9:C9)</f>
        <v>220</v>
      </c>
      <c r="E9" s="42">
        <v>300</v>
      </c>
      <c r="F9" s="72"/>
    </row>
    <row r="10" spans="1:7" x14ac:dyDescent="0.3">
      <c r="A10" s="69" t="s">
        <v>7</v>
      </c>
      <c r="B10" s="42">
        <v>5</v>
      </c>
      <c r="C10" s="42">
        <v>10</v>
      </c>
      <c r="D10" s="42">
        <f>SUMPRODUCT($B$6:$C$6,B10:C10)</f>
        <v>110</v>
      </c>
      <c r="E10" s="42">
        <v>110</v>
      </c>
      <c r="F10" s="72"/>
    </row>
    <row r="11" spans="1:7" x14ac:dyDescent="0.3">
      <c r="D11" s="29"/>
      <c r="E11" s="29"/>
    </row>
    <row r="12" spans="1:7" x14ac:dyDescent="0.3">
      <c r="A12" s="35" t="s">
        <v>9</v>
      </c>
      <c r="B12" s="36"/>
    </row>
    <row r="13" spans="1:7" x14ac:dyDescent="0.3">
      <c r="A13" s="37"/>
      <c r="B13" s="38" t="s">
        <v>23</v>
      </c>
      <c r="C13" s="38" t="s">
        <v>24</v>
      </c>
      <c r="D13" s="39"/>
      <c r="E13" s="38" t="s">
        <v>23</v>
      </c>
      <c r="F13" s="38" t="s">
        <v>24</v>
      </c>
      <c r="G13" s="40"/>
    </row>
    <row r="14" spans="1:7" x14ac:dyDescent="0.3">
      <c r="A14" s="41" t="s">
        <v>25</v>
      </c>
      <c r="B14" s="42">
        <f>E9/B9</f>
        <v>10</v>
      </c>
      <c r="C14" s="42">
        <v>0</v>
      </c>
      <c r="D14" s="43" t="s">
        <v>26</v>
      </c>
      <c r="E14" s="42">
        <f>E10/B10</f>
        <v>22</v>
      </c>
      <c r="F14" s="42">
        <v>0</v>
      </c>
      <c r="G14" s="44"/>
    </row>
    <row r="15" spans="1:7" x14ac:dyDescent="0.3">
      <c r="A15" s="45"/>
      <c r="B15" s="42">
        <v>0</v>
      </c>
      <c r="C15" s="42">
        <f>E9/C9</f>
        <v>15</v>
      </c>
      <c r="D15" s="46"/>
      <c r="E15" s="42">
        <v>0</v>
      </c>
      <c r="F15" s="42">
        <f>E10/C10</f>
        <v>11</v>
      </c>
      <c r="G15" s="44"/>
    </row>
    <row r="16" spans="1:7" x14ac:dyDescent="0.3">
      <c r="A16" s="45"/>
      <c r="B16" s="42">
        <v>4</v>
      </c>
      <c r="C16" s="42">
        <v>9</v>
      </c>
      <c r="D16" s="46"/>
      <c r="E16" s="42">
        <v>4</v>
      </c>
      <c r="F16" s="42">
        <v>9</v>
      </c>
      <c r="G16" s="44"/>
    </row>
    <row r="17" spans="1:7" x14ac:dyDescent="0.3">
      <c r="A17" s="47"/>
      <c r="B17" s="48"/>
      <c r="C17" s="48"/>
      <c r="D17" s="48"/>
      <c r="E17" s="48"/>
      <c r="F17" s="48"/>
      <c r="G17" s="49"/>
    </row>
  </sheetData>
  <pageMargins left="0.75" right="0.75" top="1" bottom="1" header="0.5" footer="0.5"/>
  <pageSetup scale="110" orientation="landscape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55" zoomScaleNormal="55" workbookViewId="0">
      <selection activeCell="H6" sqref="H6"/>
    </sheetView>
  </sheetViews>
  <sheetFormatPr defaultColWidth="9.109375" defaultRowHeight="15.6" x14ac:dyDescent="0.3"/>
  <cols>
    <col min="1" max="1" width="11.109375" style="27" customWidth="1"/>
    <col min="2" max="9" width="9.6640625" style="27" customWidth="1"/>
    <col min="10" max="10" width="3.109375" style="27" customWidth="1"/>
    <col min="11" max="12" width="9.109375" style="27"/>
    <col min="13" max="13" width="4.44140625" style="27" customWidth="1"/>
    <col min="14" max="16384" width="9.109375" style="27"/>
  </cols>
  <sheetData>
    <row r="1" spans="1:10" x14ac:dyDescent="0.3">
      <c r="A1" s="26" t="s">
        <v>48</v>
      </c>
    </row>
    <row r="2" spans="1:10" x14ac:dyDescent="0.3">
      <c r="A2" s="26"/>
    </row>
    <row r="3" spans="1:10" x14ac:dyDescent="0.3">
      <c r="A3" s="26" t="s">
        <v>12</v>
      </c>
    </row>
    <row r="5" spans="1:10" x14ac:dyDescent="0.3">
      <c r="A5" s="71" t="s">
        <v>1</v>
      </c>
      <c r="B5" s="32" t="s">
        <v>52</v>
      </c>
      <c r="C5" s="32" t="s">
        <v>53</v>
      </c>
      <c r="D5" s="32" t="s">
        <v>2</v>
      </c>
      <c r="E5" s="32"/>
      <c r="F5" s="46"/>
    </row>
    <row r="6" spans="1:10" x14ac:dyDescent="0.3">
      <c r="A6" s="69" t="s">
        <v>2</v>
      </c>
      <c r="B6" s="42">
        <v>1000</v>
      </c>
      <c r="C6" s="42">
        <v>2000</v>
      </c>
      <c r="D6" s="32" t="s">
        <v>3</v>
      </c>
      <c r="E6" s="50"/>
      <c r="F6" s="46"/>
    </row>
    <row r="7" spans="1:10" x14ac:dyDescent="0.3">
      <c r="A7" s="69" t="s">
        <v>29</v>
      </c>
      <c r="B7" s="42">
        <v>900</v>
      </c>
      <c r="C7" s="42">
        <v>600</v>
      </c>
      <c r="D7" s="42">
        <f>SUMPRODUCT($B$6:$C$6,B7:C7)</f>
        <v>2100000</v>
      </c>
      <c r="E7" s="50"/>
      <c r="F7" s="73" t="s">
        <v>62</v>
      </c>
    </row>
    <row r="8" spans="1:10" x14ac:dyDescent="0.3">
      <c r="A8" s="71" t="s">
        <v>5</v>
      </c>
      <c r="B8" s="50"/>
      <c r="C8" s="50"/>
      <c r="D8" s="32" t="s">
        <v>8</v>
      </c>
      <c r="E8" s="32" t="s">
        <v>27</v>
      </c>
      <c r="F8" s="73" t="s">
        <v>63</v>
      </c>
    </row>
    <row r="9" spans="1:10" x14ac:dyDescent="0.3">
      <c r="A9" s="69" t="s">
        <v>49</v>
      </c>
      <c r="B9" s="42">
        <v>2</v>
      </c>
      <c r="C9" s="42">
        <v>1</v>
      </c>
      <c r="D9" s="42">
        <f>SUMPRODUCT($B$6:$C$6,B9:C9)</f>
        <v>4000</v>
      </c>
      <c r="E9" s="42">
        <v>4000</v>
      </c>
      <c r="F9" s="70">
        <f>E9-D9</f>
        <v>0</v>
      </c>
    </row>
    <row r="10" spans="1:10" x14ac:dyDescent="0.3">
      <c r="A10" s="69" t="s">
        <v>50</v>
      </c>
      <c r="B10" s="42">
        <v>1</v>
      </c>
      <c r="C10" s="42">
        <v>2</v>
      </c>
      <c r="D10" s="42">
        <f>SUMPRODUCT($B$6:$C$6,B10:C10)</f>
        <v>5000</v>
      </c>
      <c r="E10" s="42">
        <v>5000</v>
      </c>
      <c r="F10" s="70">
        <f t="shared" ref="F10:F11" si="0">E10-D10</f>
        <v>0</v>
      </c>
    </row>
    <row r="11" spans="1:10" x14ac:dyDescent="0.3">
      <c r="A11" s="69" t="s">
        <v>51</v>
      </c>
      <c r="B11" s="42">
        <v>1</v>
      </c>
      <c r="C11" s="42">
        <v>1</v>
      </c>
      <c r="D11" s="42">
        <f>SUMPRODUCT($B$6:$C$6,B11:C11)</f>
        <v>3000</v>
      </c>
      <c r="E11" s="42">
        <v>3500</v>
      </c>
      <c r="F11" s="70">
        <f t="shared" si="0"/>
        <v>500</v>
      </c>
    </row>
    <row r="12" spans="1:10" x14ac:dyDescent="0.3">
      <c r="D12" s="29"/>
      <c r="E12" s="29"/>
    </row>
    <row r="13" spans="1:10" x14ac:dyDescent="0.3">
      <c r="A13" s="35" t="s">
        <v>9</v>
      </c>
      <c r="B13" s="36"/>
    </row>
    <row r="14" spans="1:10" x14ac:dyDescent="0.3">
      <c r="A14" s="37"/>
      <c r="B14" s="38" t="str">
        <f>B5</f>
        <v>Heavy</v>
      </c>
      <c r="C14" s="38" t="str">
        <f>C5</f>
        <v>Light</v>
      </c>
      <c r="D14" s="39"/>
      <c r="E14" s="38" t="str">
        <f>B5</f>
        <v>Heavy</v>
      </c>
      <c r="F14" s="38" t="str">
        <f>C5</f>
        <v>Light</v>
      </c>
      <c r="G14" s="39"/>
      <c r="H14" s="38" t="str">
        <f>B5</f>
        <v>Heavy</v>
      </c>
      <c r="I14" s="38" t="str">
        <f>C5</f>
        <v>Light</v>
      </c>
      <c r="J14" s="40"/>
    </row>
    <row r="15" spans="1:10" x14ac:dyDescent="0.3">
      <c r="A15" s="41" t="s">
        <v>65</v>
      </c>
      <c r="B15" s="42">
        <f>E9/B9</f>
        <v>2000</v>
      </c>
      <c r="C15" s="42">
        <v>0</v>
      </c>
      <c r="D15" s="43" t="s">
        <v>66</v>
      </c>
      <c r="E15" s="42">
        <f>E10/B10</f>
        <v>5000</v>
      </c>
      <c r="F15" s="42">
        <v>0</v>
      </c>
      <c r="G15" s="43" t="s">
        <v>54</v>
      </c>
      <c r="H15" s="42">
        <f>E11</f>
        <v>3500</v>
      </c>
      <c r="I15" s="42">
        <v>0</v>
      </c>
      <c r="J15" s="44"/>
    </row>
    <row r="16" spans="1:10" x14ac:dyDescent="0.3">
      <c r="A16" s="45"/>
      <c r="B16" s="42">
        <v>0</v>
      </c>
      <c r="C16" s="42">
        <f>E9/C9</f>
        <v>4000</v>
      </c>
      <c r="D16" s="46"/>
      <c r="E16" s="42">
        <v>0</v>
      </c>
      <c r="F16" s="42">
        <f>E10/C10</f>
        <v>2500</v>
      </c>
      <c r="G16" s="46"/>
      <c r="H16" s="42">
        <v>0</v>
      </c>
      <c r="I16" s="42">
        <f>E11</f>
        <v>3500</v>
      </c>
      <c r="J16" s="44"/>
    </row>
    <row r="17" spans="1:10" x14ac:dyDescent="0.3">
      <c r="A17" s="47"/>
      <c r="B17" s="48"/>
      <c r="C17" s="48"/>
      <c r="D17" s="48"/>
      <c r="E17" s="48"/>
      <c r="F17" s="48"/>
      <c r="G17" s="48"/>
      <c r="H17" s="68"/>
      <c r="I17" s="68"/>
      <c r="J17" s="49"/>
    </row>
  </sheetData>
  <pageMargins left="0.75" right="0.75" top="1" bottom="1" header="0.5" footer="0.5"/>
  <pageSetup scale="110" orientation="landscape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H4" sqref="H4"/>
    </sheetView>
  </sheetViews>
  <sheetFormatPr defaultColWidth="9.109375" defaultRowHeight="15.6" x14ac:dyDescent="0.3"/>
  <cols>
    <col min="1" max="1" width="11.109375" style="27" customWidth="1"/>
    <col min="2" max="9" width="9.6640625" style="27" customWidth="1"/>
    <col min="10" max="10" width="3.109375" style="27" customWidth="1"/>
    <col min="11" max="12" width="9.109375" style="27"/>
    <col min="13" max="13" width="4.44140625" style="27" customWidth="1"/>
    <col min="14" max="16384" width="9.109375" style="27"/>
  </cols>
  <sheetData>
    <row r="1" spans="1:10" x14ac:dyDescent="0.3">
      <c r="A1" s="26" t="s">
        <v>55</v>
      </c>
    </row>
    <row r="2" spans="1:10" x14ac:dyDescent="0.3">
      <c r="A2" s="26"/>
    </row>
    <row r="3" spans="1:10" x14ac:dyDescent="0.3">
      <c r="A3" s="26" t="s">
        <v>56</v>
      </c>
    </row>
    <row r="5" spans="1:10" x14ac:dyDescent="0.3">
      <c r="A5" s="71" t="s">
        <v>1</v>
      </c>
      <c r="B5" s="32" t="s">
        <v>57</v>
      </c>
      <c r="C5" s="32" t="s">
        <v>58</v>
      </c>
      <c r="D5" s="32" t="s">
        <v>2</v>
      </c>
      <c r="E5" s="32"/>
      <c r="F5" s="46"/>
      <c r="G5" s="46"/>
    </row>
    <row r="6" spans="1:10" x14ac:dyDescent="0.3">
      <c r="A6" s="69" t="s">
        <v>2</v>
      </c>
      <c r="B6" s="42">
        <v>15</v>
      </c>
      <c r="C6" s="42">
        <v>17.5</v>
      </c>
      <c r="D6" s="32" t="s">
        <v>41</v>
      </c>
      <c r="E6" s="50"/>
      <c r="F6" s="46"/>
      <c r="G6" s="46"/>
    </row>
    <row r="7" spans="1:10" x14ac:dyDescent="0.3">
      <c r="A7" s="69" t="s">
        <v>67</v>
      </c>
      <c r="B7" s="42">
        <v>0.06</v>
      </c>
      <c r="C7" s="42">
        <v>0.1</v>
      </c>
      <c r="D7" s="74">
        <f>SUMPRODUCT($B$6:$C$6,B7:C7)</f>
        <v>2.65</v>
      </c>
      <c r="E7" s="50"/>
      <c r="F7" s="73" t="s">
        <v>62</v>
      </c>
      <c r="G7" s="46"/>
    </row>
    <row r="8" spans="1:10" x14ac:dyDescent="0.3">
      <c r="A8" s="71" t="s">
        <v>5</v>
      </c>
      <c r="B8" s="50"/>
      <c r="C8" s="50"/>
      <c r="D8" s="32" t="s">
        <v>8</v>
      </c>
      <c r="E8" s="32" t="s">
        <v>27</v>
      </c>
      <c r="F8" s="73" t="s">
        <v>63</v>
      </c>
      <c r="G8" s="46"/>
    </row>
    <row r="9" spans="1:10" x14ac:dyDescent="0.3">
      <c r="A9" s="69" t="s">
        <v>59</v>
      </c>
      <c r="B9" s="42">
        <v>100</v>
      </c>
      <c r="C9" s="42">
        <v>200</v>
      </c>
      <c r="D9" s="42">
        <f>SUMPRODUCT($B$6:$C$6,B9:C9)</f>
        <v>5000</v>
      </c>
      <c r="E9" s="42">
        <v>5000</v>
      </c>
      <c r="F9" s="70">
        <f>D9-E9</f>
        <v>0</v>
      </c>
      <c r="G9" s="46"/>
    </row>
    <row r="10" spans="1:10" x14ac:dyDescent="0.3">
      <c r="A10" s="69" t="s">
        <v>60</v>
      </c>
      <c r="B10" s="42">
        <v>300</v>
      </c>
      <c r="C10" s="42">
        <v>200</v>
      </c>
      <c r="D10" s="42">
        <f>SUMPRODUCT($B$6:$C$6,B10:C10)</f>
        <v>8000</v>
      </c>
      <c r="E10" s="42">
        <v>8000</v>
      </c>
      <c r="F10" s="70">
        <f t="shared" ref="F10:F11" si="0">D10-E10</f>
        <v>0</v>
      </c>
      <c r="G10" s="46"/>
    </row>
    <row r="11" spans="1:10" x14ac:dyDescent="0.3">
      <c r="A11" s="69" t="s">
        <v>61</v>
      </c>
      <c r="B11" s="42">
        <v>200</v>
      </c>
      <c r="C11" s="42">
        <v>100</v>
      </c>
      <c r="D11" s="42">
        <f>SUMPRODUCT($B$6:$C$6,B11:C11)</f>
        <v>4750</v>
      </c>
      <c r="E11" s="42">
        <v>4000</v>
      </c>
      <c r="F11" s="70">
        <f t="shared" si="0"/>
        <v>750</v>
      </c>
      <c r="G11" s="46"/>
    </row>
    <row r="12" spans="1:10" x14ac:dyDescent="0.3">
      <c r="D12" s="29"/>
      <c r="E12" s="29"/>
    </row>
    <row r="13" spans="1:10" x14ac:dyDescent="0.3">
      <c r="A13" s="35" t="s">
        <v>9</v>
      </c>
      <c r="B13" s="36"/>
    </row>
    <row r="14" spans="1:10" x14ac:dyDescent="0.3">
      <c r="A14" s="37"/>
      <c r="B14" s="38" t="str">
        <f>B5</f>
        <v>Corn</v>
      </c>
      <c r="C14" s="38" t="str">
        <f>C5</f>
        <v>Oats</v>
      </c>
      <c r="D14" s="39"/>
      <c r="E14" s="38" t="str">
        <f>B5</f>
        <v>Corn</v>
      </c>
      <c r="F14" s="38" t="str">
        <f>C5</f>
        <v>Oats</v>
      </c>
      <c r="G14" s="39"/>
      <c r="H14" s="38" t="str">
        <f>B5</f>
        <v>Corn</v>
      </c>
      <c r="I14" s="38" t="str">
        <f>C5</f>
        <v>Oats</v>
      </c>
      <c r="J14" s="40"/>
    </row>
    <row r="15" spans="1:10" x14ac:dyDescent="0.3">
      <c r="A15" s="41" t="s">
        <v>68</v>
      </c>
      <c r="B15" s="42">
        <f>E9/B9</f>
        <v>50</v>
      </c>
      <c r="C15" s="42">
        <v>0</v>
      </c>
      <c r="D15" s="43" t="s">
        <v>69</v>
      </c>
      <c r="E15" s="42">
        <f>E10/B10</f>
        <v>26.666666666666668</v>
      </c>
      <c r="F15" s="42">
        <v>0</v>
      </c>
      <c r="G15" s="43" t="s">
        <v>70</v>
      </c>
      <c r="H15" s="42">
        <f>E11/B11</f>
        <v>20</v>
      </c>
      <c r="I15" s="42">
        <v>0</v>
      </c>
      <c r="J15" s="44"/>
    </row>
    <row r="16" spans="1:10" x14ac:dyDescent="0.3">
      <c r="A16" s="45"/>
      <c r="B16" s="42">
        <v>0</v>
      </c>
      <c r="C16" s="42">
        <f>E9/C9</f>
        <v>25</v>
      </c>
      <c r="D16" s="46"/>
      <c r="E16" s="42">
        <v>0</v>
      </c>
      <c r="F16" s="42">
        <f>E10/C10</f>
        <v>40</v>
      </c>
      <c r="G16" s="46"/>
      <c r="H16" s="42">
        <v>0</v>
      </c>
      <c r="I16" s="42">
        <f>E11/C11</f>
        <v>40</v>
      </c>
      <c r="J16" s="44"/>
    </row>
    <row r="17" spans="1:10" x14ac:dyDescent="0.3">
      <c r="A17" s="47"/>
      <c r="B17" s="48"/>
      <c r="C17" s="48"/>
      <c r="D17" s="48"/>
      <c r="E17" s="48"/>
      <c r="F17" s="48"/>
      <c r="G17" s="48"/>
      <c r="H17" s="68"/>
      <c r="I17" s="68"/>
      <c r="J17" s="49"/>
    </row>
  </sheetData>
  <pageMargins left="0.75" right="0.75" top="1" bottom="1" header="0.5" footer="0.5"/>
  <pageSetup scale="110" orientation="landscape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I5" sqref="I5"/>
    </sheetView>
  </sheetViews>
  <sheetFormatPr defaultRowHeight="13.2" x14ac:dyDescent="0.25"/>
  <sheetData>
    <row r="1" spans="1:7" ht="15.6" x14ac:dyDescent="0.3">
      <c r="A1" s="1" t="s">
        <v>64</v>
      </c>
    </row>
    <row r="2" spans="1:7" ht="15.6" x14ac:dyDescent="0.3">
      <c r="A2" s="7"/>
      <c r="B2" s="2"/>
      <c r="C2" s="2"/>
      <c r="D2" s="21" t="s">
        <v>16</v>
      </c>
      <c r="E2" s="2"/>
      <c r="F2" s="2"/>
    </row>
    <row r="3" spans="1:7" ht="13.8" thickBot="1" x14ac:dyDescent="0.3">
      <c r="A3" s="2"/>
      <c r="B3" s="2"/>
      <c r="C3" s="19">
        <v>1</v>
      </c>
      <c r="D3" s="19">
        <v>2</v>
      </c>
      <c r="E3" s="19">
        <v>3</v>
      </c>
      <c r="F3" s="21" t="s">
        <v>0</v>
      </c>
    </row>
    <row r="4" spans="1:7" x14ac:dyDescent="0.25">
      <c r="A4" s="21" t="s">
        <v>17</v>
      </c>
      <c r="B4" s="20" t="s">
        <v>14</v>
      </c>
      <c r="C4" s="3">
        <v>15</v>
      </c>
      <c r="D4" s="8">
        <v>30</v>
      </c>
      <c r="E4" s="4">
        <v>20</v>
      </c>
      <c r="F4" s="11">
        <v>1000</v>
      </c>
    </row>
    <row r="5" spans="1:7" ht="13.8" thickBot="1" x14ac:dyDescent="0.3">
      <c r="A5" s="2"/>
      <c r="B5" s="20" t="s">
        <v>15</v>
      </c>
      <c r="C5" s="5">
        <v>20</v>
      </c>
      <c r="D5" s="9">
        <v>25</v>
      </c>
      <c r="E5" s="6">
        <v>15</v>
      </c>
      <c r="F5" s="11">
        <v>2000</v>
      </c>
    </row>
    <row r="6" spans="1:7" x14ac:dyDescent="0.25">
      <c r="A6" s="2"/>
      <c r="B6" s="21" t="s">
        <v>13</v>
      </c>
      <c r="C6" s="10">
        <v>500</v>
      </c>
      <c r="D6" s="10">
        <v>1500</v>
      </c>
      <c r="E6" s="10">
        <v>1000</v>
      </c>
      <c r="F6" s="2"/>
    </row>
    <row r="8" spans="1:7" ht="13.8" thickBot="1" x14ac:dyDescent="0.3">
      <c r="B8" s="23" t="s">
        <v>18</v>
      </c>
      <c r="C8" s="22">
        <v>1</v>
      </c>
      <c r="D8" s="22">
        <v>2</v>
      </c>
      <c r="E8" s="22">
        <v>3</v>
      </c>
      <c r="F8" s="2" t="s">
        <v>19</v>
      </c>
    </row>
    <row r="9" spans="1:7" x14ac:dyDescent="0.25">
      <c r="B9" s="24" t="s">
        <v>14</v>
      </c>
      <c r="C9" s="13">
        <v>500</v>
      </c>
      <c r="D9" s="14">
        <v>0</v>
      </c>
      <c r="E9" s="15">
        <v>500</v>
      </c>
      <c r="F9" s="11">
        <f>SUM(C9:E9)</f>
        <v>1000</v>
      </c>
    </row>
    <row r="10" spans="1:7" ht="13.8" thickBot="1" x14ac:dyDescent="0.3">
      <c r="B10" s="24" t="s">
        <v>15</v>
      </c>
      <c r="C10" s="16">
        <v>0</v>
      </c>
      <c r="D10" s="17">
        <v>1500</v>
      </c>
      <c r="E10" s="18">
        <v>500</v>
      </c>
      <c r="F10" s="11">
        <f>SUM(C10:E10)</f>
        <v>2000</v>
      </c>
    </row>
    <row r="11" spans="1:7" x14ac:dyDescent="0.25">
      <c r="B11" s="12" t="s">
        <v>19</v>
      </c>
      <c r="C11" s="10">
        <f>SUM(C9:C10)</f>
        <v>500</v>
      </c>
      <c r="D11" s="10">
        <f>SUM(D9:D10)</f>
        <v>1500</v>
      </c>
      <c r="E11" s="10">
        <f>SUM(E9:E10)</f>
        <v>1000</v>
      </c>
      <c r="F11" s="21">
        <f>SUMPRODUCT(C4:E5,C9:E10)</f>
        <v>62500</v>
      </c>
      <c r="G11" s="25" t="s">
        <v>30</v>
      </c>
    </row>
  </sheetData>
  <phoneticPr fontId="5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Example 1-Product Mix</vt:lpstr>
      <vt:lpstr>Exercise 1</vt:lpstr>
      <vt:lpstr>Exercise 2</vt:lpstr>
      <vt:lpstr>Example 4-Infeasible</vt:lpstr>
      <vt:lpstr>Example 5-Unbounded LP</vt:lpstr>
      <vt:lpstr>Example 6-Multiple Solutions</vt:lpstr>
      <vt:lpstr>Example 7-Product Mix</vt:lpstr>
      <vt:lpstr>Example 8-Ingredient Mix</vt:lpstr>
      <vt:lpstr>Example 9-Transportation</vt:lpstr>
    </vt:vector>
  </TitlesOfParts>
  <Company>COB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Harper</dc:creator>
  <cp:lastModifiedBy>Michael Harper</cp:lastModifiedBy>
  <cp:lastPrinted>2005-01-21T20:47:19Z</cp:lastPrinted>
  <dcterms:created xsi:type="dcterms:W3CDTF">2001-07-25T19:19:00Z</dcterms:created>
  <dcterms:modified xsi:type="dcterms:W3CDTF">2017-02-01T23:32:08Z</dcterms:modified>
</cp:coreProperties>
</file>